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11205" activeTab="0"/>
  </bookViews>
  <sheets>
    <sheet name="Výkaz výměr" sheetId="1" r:id="rId1"/>
  </sheets>
  <definedNames>
    <definedName name="_xlnm.Print_Titles" localSheetId="0">'Výkaz výměr'!$1:$12</definedName>
  </definedNames>
  <calcPr fullCalcOnLoad="1"/>
</workbook>
</file>

<file path=xl/sharedStrings.xml><?xml version="1.0" encoding="utf-8"?>
<sst xmlns="http://schemas.openxmlformats.org/spreadsheetml/2006/main" count="191" uniqueCount="127">
  <si>
    <t xml:space="preserve">Objednatel:   </t>
  </si>
  <si>
    <t xml:space="preserve">Zhotovitel:   </t>
  </si>
  <si>
    <t xml:space="preserve">Místo: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</si>
  <si>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</si>
  <si>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</si>
  <si>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</si>
  <si>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</si>
  <si>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</si>
  <si>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</si>
  <si>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</si>
  <si>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</si>
  <si>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</si>
  <si>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</si>
  <si>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</si>
  <si>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</si>
  <si>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</si>
  <si>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</si>
  <si>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</si>
  <si>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</si>
  <si>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</si>
  <si>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</si>
  <si>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</si>
  <si>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</si>
  <si>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113107122</t>
  </si>
  <si>
    <t xml:space="preserve">Odstranění podkladu pl do 50 m2 z kameniva drceného tl 200 mm   </t>
  </si>
  <si>
    <t>m2</t>
  </si>
  <si>
    <t>113107142</t>
  </si>
  <si>
    <t xml:space="preserve">Odstranění podkladu pl do 50 m2 živičných tl 100 mm   </t>
  </si>
  <si>
    <t>001</t>
  </si>
  <si>
    <t>120901103</t>
  </si>
  <si>
    <t xml:space="preserve">Bourání zdiva cihelného nebo smíšeného v odkopávkách nebo prokopávkách na maltu cementovou ručně   </t>
  </si>
  <si>
    <t>m3</t>
  </si>
  <si>
    <t>132101101</t>
  </si>
  <si>
    <t xml:space="preserve">Hloubení rýh šířky do 600 mm v hornině tř. 1 a 2 objemu do 100 m3   </t>
  </si>
  <si>
    <t>132301101</t>
  </si>
  <si>
    <t xml:space="preserve">Hloubení rýh š do 600 mm v hornině tř. 4 objemu do 100 m3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</si>
  <si>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</si>
  <si>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</si>
  <si>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</si>
  <si>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výkopku/sypaniny z horniny tř. 1 až 4   </t>
  </si>
  <si>
    <t>162701109</t>
  </si>
  <si>
    <t xml:space="preserve">Příplatek k vodorovnému přemístění výkopku/sypaniny z horniny tř. 1 až 4 ZKD 1000 m přes 10000 m   </t>
  </si>
  <si>
    <t>171201211</t>
  </si>
  <si>
    <t xml:space="preserve">Poplatek za uložení odpadu ze sypaniny na skládce (skládkovné)   </t>
  </si>
  <si>
    <t>t</t>
  </si>
  <si>
    <t>174101101</t>
  </si>
  <si>
    <t xml:space="preserve">Zásyp jam, šachet rýh nebo kolem objektů sypaninou se zhutněním   </t>
  </si>
  <si>
    <t>583</t>
  </si>
  <si>
    <t>583312000</t>
  </si>
  <si>
    <t xml:space="preserve">kamenivo těžené zásypový materiál   </t>
  </si>
  <si>
    <t>175101101</t>
  </si>
  <si>
    <t xml:space="preserve">Obsypání potrubí bez prohození sypaniny z hornin tř. 1 až 4 uloženým do 3 m od kraje výkopu   </t>
  </si>
  <si>
    <t>583373310</t>
  </si>
  <si>
    <t xml:space="preserve">štěrkopísek frakce 0-22   </t>
  </si>
  <si>
    <t xml:space="preserve">Vodorovné konstrukce   </t>
  </si>
  <si>
    <t>271</t>
  </si>
  <si>
    <t>451573111</t>
  </si>
  <si>
    <t xml:space="preserve">Lože pod potrubí otevřený výkop ze štěrkopísku   </t>
  </si>
  <si>
    <t xml:space="preserve">Komunikace   </t>
  </si>
  <si>
    <t>566901133</t>
  </si>
  <si>
    <t xml:space="preserve">Vyspravení podkladu po překopech ing sítí plochy do 15 m2 štěrkodrtí tl. 200 mm   </t>
  </si>
  <si>
    <t>566901161</t>
  </si>
  <si>
    <t xml:space="preserve">Vyspravení podkladu po překopech ing sítí plochy do 15 m2 obalovaným kamenivem ACP (OK) tl. 100 mm   </t>
  </si>
  <si>
    <t xml:space="preserve">Trubní vedení   </t>
  </si>
  <si>
    <t>871315221</t>
  </si>
  <si>
    <t xml:space="preserve">Kanalizační potrubí z tvrdého PVC-systém KG tuhost třídy SN8 DN150   </t>
  </si>
  <si>
    <t>m</t>
  </si>
  <si>
    <t>895941311</t>
  </si>
  <si>
    <t xml:space="preserve">Zřízení vpusti kanalizační uliční z betonových dílců typ UVB-50   </t>
  </si>
  <si>
    <t>kus</t>
  </si>
  <si>
    <t>592</t>
  </si>
  <si>
    <t>592238540</t>
  </si>
  <si>
    <t xml:space="preserve">skruž betonová pro uliční vpusťs výtokovým otvorem PVC TBV-Q 450/350/3a, 45x35x5 cm   </t>
  </si>
  <si>
    <t>592238570</t>
  </si>
  <si>
    <t xml:space="preserve">skruž betonová pro uliční vpusť horní TBV-Q 450/295/5b, 45x30x5 cm   </t>
  </si>
  <si>
    <t>592238620</t>
  </si>
  <si>
    <t xml:space="preserve">skruž betonová pro uliční vpusť středová TBV-Q 450/295/6a 45x30x5 cm   </t>
  </si>
  <si>
    <t>592238520</t>
  </si>
  <si>
    <t xml:space="preserve">dno betonové pro uliční vpusť s kalovou prohlubní TBV-Q 2a 45x30x5 cm   </t>
  </si>
  <si>
    <t>592238640</t>
  </si>
  <si>
    <t xml:space="preserve">prstenec betonový pro uliční vpusť vyrovnávací TBV-Q 390/60/10a, 39x6x5 cm   </t>
  </si>
  <si>
    <t>592238660</t>
  </si>
  <si>
    <t xml:space="preserve">skruž betonová pro uliční vpusť přechodová TBV-Q 450-270/325/11 45-27/32,5/11 cm   </t>
  </si>
  <si>
    <t>592238730</t>
  </si>
  <si>
    <t xml:space="preserve">mříž M3 C250 DIN 19583-11 500/500 mm   </t>
  </si>
  <si>
    <t>592238760</t>
  </si>
  <si>
    <t xml:space="preserve">rám zabetonovaný DIN 19583-9 500/500 mm   </t>
  </si>
  <si>
    <t>592238740</t>
  </si>
  <si>
    <t xml:space="preserve">koš pozink. C3 DIN 4052, vysoký, pro rám 500/300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</si>
  <si>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</si>
  <si>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</si>
  <si>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</si>
  <si>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</si>
  <si>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997</t>
  </si>
  <si>
    <t xml:space="preserve">Přesun sutě   </t>
  </si>
  <si>
    <t>997221551</t>
  </si>
  <si>
    <t xml:space="preserve">Vodorovná doprava suti ze sypkých materiálů do 1 km   </t>
  </si>
  <si>
    <t>997221559</t>
  </si>
  <si>
    <t xml:space="preserve">Příplatek ZKD 1 km u vodorovné dopravy suti ze sypkých materiálů   </t>
  </si>
  <si>
    <t>997221611</t>
  </si>
  <si>
    <t xml:space="preserve">Nakládání suti na dopravní prostředky pro vodorovnou dopravu   </t>
  </si>
  <si>
    <t>997221815</t>
  </si>
  <si>
    <t xml:space="preserve">Poplatek za uložení betonového odpadu na skládce (skládkovné)   </t>
  </si>
  <si>
    <t>997221845</t>
  </si>
  <si>
    <t xml:space="preserve">Poplatek za uložení odpadu z asfaltových povrchů na skládce (skládkovné)   </t>
  </si>
  <si>
    <t>997221855</t>
  </si>
  <si>
    <t xml:space="preserve">Poplatek za uložení odpadu z kameniva na skládce (skládkovné)   </t>
  </si>
  <si>
    <t>998</t>
  </si>
  <si>
    <t xml:space="preserve">Přesun hmot   </t>
  </si>
  <si>
    <t>998276101</t>
  </si>
  <si>
    <t xml:space="preserve">Přesun hmot pro trubní vedení z trub z plastických hmot otevřený výkop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</si>
  <si>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</si>
  <si>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</si>
  <si>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</si>
  <si>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</si>
  <si>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</si>
  <si>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012303000</t>
  </si>
  <si>
    <t xml:space="preserve">Geodetické práce po výstavbě   </t>
  </si>
  <si>
    <t>kpl</t>
  </si>
  <si>
    <t>Město Rumburk</t>
  </si>
  <si>
    <t>Rumburk</t>
  </si>
  <si>
    <t>Stavba:   Rumburk - MK Střední - oprava uličních vpustí</t>
  </si>
  <si>
    <t>VÝKAZ VÝMĚR</t>
  </si>
  <si>
    <t>Datum:</t>
  </si>
  <si>
    <t>Celkem za 1ks uliční vpusti bez DPH</t>
  </si>
  <si>
    <t>Celkem za 14ks uličních vpustí bez DPH</t>
  </si>
  <si>
    <t>Celkem za 14ks uličních vpustí s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</si>
</sst>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[$-405]d\.\ mmmm\ yyyy"/>
    <numFmt numFmtId="168" formatCode="#,##0.00_ ;\-#,##0.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14" fontId="6" fillId="34" borderId="0" xfId="0" applyNumberFormat="1" applyFont="1" applyFill="1" applyAlignment="1" applyProtection="1">
      <alignment horizontal="right" vertical="top"/>
      <protection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165" fontId="12" fillId="0" borderId="11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34" borderId="11" xfId="0" applyNumberFormat="1" applyFont="1" applyFill="1" applyBorder="1" applyAlignment="1">
      <alignment horizontal="right"/>
    </xf>
    <xf numFmtId="166" fontId="12" fillId="34" borderId="11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PageLayoutView="0" workbookViewId="0" topLeftCell="A1">
      <pane ySplit="12" topLeftCell="A31" activePane="bottomLeft" state="frozen"/>
      <selection pane="topLeft" activeCell="A1" sqref="A1"/>
      <selection pane="bottomLeft" activeCell="H13" sqref="H13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56" t="s">
        <v>122</v>
      </c>
      <c r="B1" s="56"/>
      <c r="C1" s="56"/>
      <c r="D1" s="56"/>
      <c r="E1" s="56"/>
      <c r="F1" s="56"/>
      <c r="G1" s="56"/>
      <c r="H1" s="56"/>
    </row>
    <row r="2" spans="1:8" s="6" customFormat="1" ht="12.75" customHeight="1">
      <c r="A2" s="7" t="s">
        <v>121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/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0</v>
      </c>
      <c r="B6" s="14"/>
      <c r="C6" s="14" t="s">
        <v>119</v>
      </c>
      <c r="D6" s="14"/>
      <c r="E6" s="14"/>
      <c r="F6" s="14"/>
      <c r="G6" s="14"/>
      <c r="H6" s="14"/>
    </row>
    <row r="7" spans="1:8" s="6" customFormat="1" ht="13.5" customHeight="1">
      <c r="A7" s="14" t="s">
        <v>1</v>
      </c>
      <c r="B7" s="14"/>
      <c r="C7" s="57"/>
      <c r="D7" s="58"/>
      <c r="E7" s="14"/>
      <c r="F7" s="14"/>
      <c r="G7" s="14"/>
      <c r="H7" s="14"/>
    </row>
    <row r="8" spans="1:8" s="6" customFormat="1" ht="13.5" customHeight="1">
      <c r="A8" s="14" t="s">
        <v>2</v>
      </c>
      <c r="B8" s="15"/>
      <c r="C8" s="15" t="s">
        <v>120</v>
      </c>
      <c r="D8" s="15"/>
      <c r="E8" s="15"/>
      <c r="F8" s="16"/>
      <c r="G8" s="39" t="s">
        <v>123</v>
      </c>
      <c r="H8" s="40"/>
    </row>
    <row r="9" spans="1:8" s="6" customFormat="1" ht="6" customHeight="1">
      <c r="A9" s="17"/>
      <c r="B9" s="17"/>
      <c r="C9" s="17"/>
      <c r="D9" s="17"/>
      <c r="E9" s="17"/>
      <c r="F9" s="17"/>
      <c r="G9" s="17"/>
      <c r="H9" s="17"/>
    </row>
    <row r="10" spans="1:8" s="6" customFormat="1" ht="25.5" customHeight="1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  <c r="H10" s="18" t="s">
        <v>10</v>
      </c>
    </row>
    <row r="11" spans="1:8" s="6" customFormat="1" ht="12.75" customHeight="1" hidden="1">
      <c r="A11" s="18" t="s">
        <v>11</v>
      </c>
      <c r="B11" s="18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</row>
    <row r="12" spans="1:8" s="6" customFormat="1" ht="4.5" customHeight="1">
      <c r="A12" s="17"/>
      <c r="B12" s="17"/>
      <c r="C12" s="17"/>
      <c r="D12" s="17"/>
      <c r="E12" s="17"/>
      <c r="F12" s="17"/>
      <c r="G12" s="17"/>
      <c r="H12" s="17"/>
    </row>
    <row r="13" spans="1:8" s="6" customFormat="1" ht="26.25" customHeight="1">
      <c r="A13" s="19"/>
      <c r="B13" s="20"/>
      <c r="C13" s="20" t="s">
        <v>19</v>
      </c>
      <c r="D13" s="20" t="s">
        <v>20</v>
      </c>
      <c r="E13" s="20"/>
      <c r="F13" s="21"/>
      <c r="G13" s="22"/>
      <c r="H13" s="22">
        <f>SUM(H14+H38+H41+H44+H56+H59+H67)</f>
        <v>0</v>
      </c>
    </row>
    <row r="14" spans="1:8" s="6" customFormat="1" ht="30.75" customHeight="1">
      <c r="A14" s="23"/>
      <c r="B14" s="24"/>
      <c r="C14" s="24" t="s">
        <v>11</v>
      </c>
      <c r="D14" s="24" t="s">
        <v>21</v>
      </c>
      <c r="E14" s="24"/>
      <c r="F14" s="25"/>
      <c r="G14" s="26"/>
      <c r="H14" s="26">
        <f>SUM(H15+H17+H19+H20+H22+H24+H25+H26+H28+H30+H32+H34+H36)</f>
        <v>0</v>
      </c>
    </row>
    <row r="15" spans="1:8" s="6" customFormat="1" ht="24" customHeight="1">
      <c r="A15" s="27">
        <v>1</v>
      </c>
      <c r="B15" s="28" t="s">
        <v>22</v>
      </c>
      <c r="C15" s="28" t="s">
        <v>23</v>
      </c>
      <c r="D15" s="28" t="s">
        <v>24</v>
      </c>
      <c r="E15" s="28" t="s">
        <v>25</v>
      </c>
      <c r="F15" s="29">
        <v>2</v>
      </c>
      <c r="G15" s="54">
        <v>0</v>
      </c>
      <c r="H15" s="30">
        <f>SUM(F15*G15)</f>
        <v>0</v>
      </c>
    </row>
    <row r="16" spans="1:8" s="6" customFormat="1" ht="13.5" customHeight="1">
      <c r="A16" s="31"/>
      <c r="B16" s="32"/>
      <c r="C16" s="32"/>
      <c r="D16" s="32"/>
      <c r="E16" s="32"/>
      <c r="F16" s="33"/>
      <c r="G16" s="34"/>
      <c r="H16" s="34"/>
    </row>
    <row r="17" spans="1:8" s="6" customFormat="1" ht="13.5" customHeight="1">
      <c r="A17" s="27">
        <v>2</v>
      </c>
      <c r="B17" s="28" t="s">
        <v>22</v>
      </c>
      <c r="C17" s="28" t="s">
        <v>26</v>
      </c>
      <c r="D17" s="28" t="s">
        <v>27</v>
      </c>
      <c r="E17" s="28" t="s">
        <v>25</v>
      </c>
      <c r="F17" s="29">
        <v>2</v>
      </c>
      <c r="G17" s="54">
        <v>0</v>
      </c>
      <c r="H17" s="30">
        <f>SUM(F17*G17)</f>
        <v>0</v>
      </c>
    </row>
    <row r="18" spans="1:8" s="6" customFormat="1" ht="13.5" customHeight="1">
      <c r="A18" s="31"/>
      <c r="B18" s="32"/>
      <c r="C18" s="32"/>
      <c r="D18" s="32"/>
      <c r="E18" s="32"/>
      <c r="F18" s="33"/>
      <c r="G18" s="34"/>
      <c r="H18" s="34"/>
    </row>
    <row r="19" spans="1:8" s="6" customFormat="1" ht="24" customHeight="1">
      <c r="A19" s="27">
        <v>3</v>
      </c>
      <c r="B19" s="28" t="s">
        <v>28</v>
      </c>
      <c r="C19" s="28" t="s">
        <v>29</v>
      </c>
      <c r="D19" s="28" t="s">
        <v>30</v>
      </c>
      <c r="E19" s="28" t="s">
        <v>31</v>
      </c>
      <c r="F19" s="29">
        <v>0.45</v>
      </c>
      <c r="G19" s="54">
        <v>0</v>
      </c>
      <c r="H19" s="30">
        <f>SUM(F19*G19)</f>
        <v>0</v>
      </c>
    </row>
    <row r="20" spans="1:8" s="6" customFormat="1" ht="24" customHeight="1">
      <c r="A20" s="27">
        <v>4</v>
      </c>
      <c r="B20" s="28" t="s">
        <v>28</v>
      </c>
      <c r="C20" s="28" t="s">
        <v>32</v>
      </c>
      <c r="D20" s="28" t="s">
        <v>33</v>
      </c>
      <c r="E20" s="28" t="s">
        <v>31</v>
      </c>
      <c r="F20" s="29">
        <v>0.45</v>
      </c>
      <c r="G20" s="54">
        <v>0</v>
      </c>
      <c r="H20" s="30">
        <f>SUM(F20*G20)</f>
        <v>0</v>
      </c>
    </row>
    <row r="21" spans="1:8" s="6" customFormat="1" ht="13.5" customHeight="1">
      <c r="A21" s="31"/>
      <c r="B21" s="32"/>
      <c r="C21" s="32"/>
      <c r="D21" s="32"/>
      <c r="E21" s="32"/>
      <c r="F21" s="33"/>
      <c r="G21" s="34"/>
      <c r="H21" s="34"/>
    </row>
    <row r="22" spans="1:8" s="6" customFormat="1" ht="24" customHeight="1">
      <c r="A22" s="27">
        <v>5</v>
      </c>
      <c r="B22" s="28" t="s">
        <v>28</v>
      </c>
      <c r="C22" s="28" t="s">
        <v>34</v>
      </c>
      <c r="D22" s="28" t="s">
        <v>35</v>
      </c>
      <c r="E22" s="28" t="s">
        <v>31</v>
      </c>
      <c r="F22" s="29">
        <v>0.45</v>
      </c>
      <c r="G22" s="54">
        <v>0</v>
      </c>
      <c r="H22" s="30">
        <f>SUM(F22*G22)</f>
        <v>0</v>
      </c>
    </row>
    <row r="23" spans="1:8" s="6" customFormat="1" ht="13.5" customHeight="1">
      <c r="A23" s="31"/>
      <c r="B23" s="32"/>
      <c r="C23" s="32"/>
      <c r="D23" s="32"/>
      <c r="E23" s="32"/>
      <c r="F23" s="33"/>
      <c r="G23" s="34"/>
      <c r="H23" s="34"/>
    </row>
    <row r="24" spans="1:8" s="6" customFormat="1" ht="24" customHeight="1">
      <c r="A24" s="27">
        <v>6</v>
      </c>
      <c r="B24" s="28" t="s">
        <v>28</v>
      </c>
      <c r="C24" s="28" t="s">
        <v>36</v>
      </c>
      <c r="D24" s="28" t="s">
        <v>37</v>
      </c>
      <c r="E24" s="28" t="s">
        <v>31</v>
      </c>
      <c r="F24" s="29">
        <v>0.45</v>
      </c>
      <c r="G24" s="54">
        <v>0</v>
      </c>
      <c r="H24" s="30">
        <f>SUM(F24*G24)</f>
        <v>0</v>
      </c>
    </row>
    <row r="25" spans="1:8" s="6" customFormat="1" ht="24" customHeight="1">
      <c r="A25" s="27">
        <v>7</v>
      </c>
      <c r="B25" s="28" t="s">
        <v>28</v>
      </c>
      <c r="C25" s="28" t="s">
        <v>38</v>
      </c>
      <c r="D25" s="28" t="s">
        <v>39</v>
      </c>
      <c r="E25" s="28" t="s">
        <v>31</v>
      </c>
      <c r="F25" s="29">
        <v>0.9</v>
      </c>
      <c r="G25" s="54">
        <v>0</v>
      </c>
      <c r="H25" s="30">
        <f>SUM(F25*G25)</f>
        <v>0</v>
      </c>
    </row>
    <row r="26" spans="1:8" s="6" customFormat="1" ht="24" customHeight="1">
      <c r="A26" s="27">
        <v>8</v>
      </c>
      <c r="B26" s="28" t="s">
        <v>28</v>
      </c>
      <c r="C26" s="28" t="s">
        <v>40</v>
      </c>
      <c r="D26" s="28" t="s">
        <v>41</v>
      </c>
      <c r="E26" s="28" t="s">
        <v>31</v>
      </c>
      <c r="F26" s="29">
        <v>12.6</v>
      </c>
      <c r="G26" s="54">
        <v>0</v>
      </c>
      <c r="H26" s="30">
        <f>SUM(F26*G26)</f>
        <v>0</v>
      </c>
    </row>
    <row r="27" spans="1:8" s="6" customFormat="1" ht="13.5" customHeight="1">
      <c r="A27" s="31"/>
      <c r="B27" s="32"/>
      <c r="C27" s="32"/>
      <c r="D27" s="32"/>
      <c r="E27" s="32"/>
      <c r="F27" s="33"/>
      <c r="G27" s="34"/>
      <c r="H27" s="34"/>
    </row>
    <row r="28" spans="1:8" s="6" customFormat="1" ht="24" customHeight="1">
      <c r="A28" s="27">
        <v>9</v>
      </c>
      <c r="B28" s="28" t="s">
        <v>28</v>
      </c>
      <c r="C28" s="28" t="s">
        <v>42</v>
      </c>
      <c r="D28" s="28" t="s">
        <v>43</v>
      </c>
      <c r="E28" s="28" t="s">
        <v>44</v>
      </c>
      <c r="F28" s="29">
        <v>1.485</v>
      </c>
      <c r="G28" s="54">
        <v>0</v>
      </c>
      <c r="H28" s="30">
        <f>SUM(F28*G28)</f>
        <v>0</v>
      </c>
    </row>
    <row r="29" spans="1:8" s="6" customFormat="1" ht="13.5" customHeight="1">
      <c r="A29" s="31"/>
      <c r="B29" s="32"/>
      <c r="C29" s="32"/>
      <c r="D29" s="32"/>
      <c r="E29" s="32"/>
      <c r="F29" s="33"/>
      <c r="G29" s="34"/>
      <c r="H29" s="34"/>
    </row>
    <row r="30" spans="1:8" s="6" customFormat="1" ht="24" customHeight="1">
      <c r="A30" s="27">
        <v>10</v>
      </c>
      <c r="B30" s="28" t="s">
        <v>28</v>
      </c>
      <c r="C30" s="28" t="s">
        <v>45</v>
      </c>
      <c r="D30" s="28" t="s">
        <v>46</v>
      </c>
      <c r="E30" s="28" t="s">
        <v>31</v>
      </c>
      <c r="F30" s="29">
        <v>0.54</v>
      </c>
      <c r="G30" s="54">
        <v>0</v>
      </c>
      <c r="H30" s="30">
        <f>SUM(F30*G30)</f>
        <v>0</v>
      </c>
    </row>
    <row r="31" spans="1:8" s="6" customFormat="1" ht="13.5" customHeight="1">
      <c r="A31" s="31"/>
      <c r="B31" s="32"/>
      <c r="C31" s="32"/>
      <c r="D31" s="32"/>
      <c r="E31" s="32"/>
      <c r="F31" s="33"/>
      <c r="G31" s="34"/>
      <c r="H31" s="34"/>
    </row>
    <row r="32" spans="1:8" s="6" customFormat="1" ht="13.5" customHeight="1">
      <c r="A32" s="46">
        <v>11</v>
      </c>
      <c r="B32" s="47" t="s">
        <v>47</v>
      </c>
      <c r="C32" s="47" t="s">
        <v>48</v>
      </c>
      <c r="D32" s="47" t="s">
        <v>49</v>
      </c>
      <c r="E32" s="47" t="s">
        <v>44</v>
      </c>
      <c r="F32" s="48">
        <v>0.972</v>
      </c>
      <c r="G32" s="55">
        <v>0</v>
      </c>
      <c r="H32" s="49">
        <f>SUM(F32*G32)</f>
        <v>0</v>
      </c>
    </row>
    <row r="33" spans="1:8" s="6" customFormat="1" ht="13.5" customHeight="1">
      <c r="A33" s="50"/>
      <c r="B33" s="51"/>
      <c r="C33" s="51"/>
      <c r="D33" s="51"/>
      <c r="E33" s="51"/>
      <c r="F33" s="52"/>
      <c r="G33" s="53"/>
      <c r="H33" s="53"/>
    </row>
    <row r="34" spans="1:8" s="6" customFormat="1" ht="24" customHeight="1">
      <c r="A34" s="27">
        <v>12</v>
      </c>
      <c r="B34" s="28" t="s">
        <v>28</v>
      </c>
      <c r="C34" s="28" t="s">
        <v>50</v>
      </c>
      <c r="D34" s="28" t="s">
        <v>51</v>
      </c>
      <c r="E34" s="28" t="s">
        <v>31</v>
      </c>
      <c r="F34" s="29">
        <v>0.27</v>
      </c>
      <c r="G34" s="54">
        <v>0</v>
      </c>
      <c r="H34" s="30">
        <f>SUM(F34*G34)</f>
        <v>0</v>
      </c>
    </row>
    <row r="35" spans="1:8" s="6" customFormat="1" ht="13.5" customHeight="1">
      <c r="A35" s="50"/>
      <c r="B35" s="51"/>
      <c r="C35" s="51"/>
      <c r="D35" s="51"/>
      <c r="E35" s="51"/>
      <c r="F35" s="52"/>
      <c r="G35" s="53"/>
      <c r="H35" s="53"/>
    </row>
    <row r="36" spans="1:8" s="6" customFormat="1" ht="13.5" customHeight="1">
      <c r="A36" s="46">
        <v>13</v>
      </c>
      <c r="B36" s="47" t="s">
        <v>47</v>
      </c>
      <c r="C36" s="47" t="s">
        <v>52</v>
      </c>
      <c r="D36" s="47" t="s">
        <v>53</v>
      </c>
      <c r="E36" s="47" t="s">
        <v>44</v>
      </c>
      <c r="F36" s="48">
        <v>0.486</v>
      </c>
      <c r="G36" s="55">
        <v>0</v>
      </c>
      <c r="H36" s="49">
        <f>SUM(F36*G36)</f>
        <v>0</v>
      </c>
    </row>
    <row r="37" spans="1:8" s="6" customFormat="1" ht="13.5" customHeight="1">
      <c r="A37" s="31"/>
      <c r="B37" s="32"/>
      <c r="C37" s="32"/>
      <c r="D37" s="32"/>
      <c r="E37" s="32"/>
      <c r="F37" s="33"/>
      <c r="G37" s="34"/>
      <c r="H37" s="34"/>
    </row>
    <row r="38" spans="1:8" s="6" customFormat="1" ht="28.5" customHeight="1">
      <c r="A38" s="23"/>
      <c r="B38" s="24"/>
      <c r="C38" s="24" t="s">
        <v>14</v>
      </c>
      <c r="D38" s="24" t="s">
        <v>54</v>
      </c>
      <c r="E38" s="24"/>
      <c r="F38" s="25"/>
      <c r="G38" s="26"/>
      <c r="H38" s="26">
        <f>SUM(H39)</f>
        <v>0</v>
      </c>
    </row>
    <row r="39" spans="1:8" s="6" customFormat="1" ht="13.5" customHeight="1">
      <c r="A39" s="27">
        <v>14</v>
      </c>
      <c r="B39" s="28" t="s">
        <v>55</v>
      </c>
      <c r="C39" s="28" t="s">
        <v>56</v>
      </c>
      <c r="D39" s="28" t="s">
        <v>57</v>
      </c>
      <c r="E39" s="28" t="s">
        <v>31</v>
      </c>
      <c r="F39" s="29">
        <v>0.06</v>
      </c>
      <c r="G39" s="54">
        <v>0</v>
      </c>
      <c r="H39" s="30">
        <f>SUM(F39*G39)</f>
        <v>0</v>
      </c>
    </row>
    <row r="40" spans="1:8" s="6" customFormat="1" ht="13.5" customHeight="1">
      <c r="A40" s="31"/>
      <c r="B40" s="32"/>
      <c r="C40" s="32"/>
      <c r="D40" s="32"/>
      <c r="E40" s="32"/>
      <c r="F40" s="33"/>
      <c r="G40" s="34"/>
      <c r="H40" s="34"/>
    </row>
    <row r="41" spans="1:8" s="6" customFormat="1" ht="28.5" customHeight="1">
      <c r="A41" s="23"/>
      <c r="B41" s="24"/>
      <c r="C41" s="24" t="s">
        <v>15</v>
      </c>
      <c r="D41" s="24" t="s">
        <v>58</v>
      </c>
      <c r="E41" s="24"/>
      <c r="F41" s="25"/>
      <c r="G41" s="26"/>
      <c r="H41" s="26">
        <f>SUM(H42+H43)</f>
        <v>0</v>
      </c>
    </row>
    <row r="42" spans="1:8" s="6" customFormat="1" ht="24" customHeight="1">
      <c r="A42" s="27">
        <v>15</v>
      </c>
      <c r="B42" s="28" t="s">
        <v>22</v>
      </c>
      <c r="C42" s="28" t="s">
        <v>59</v>
      </c>
      <c r="D42" s="28" t="s">
        <v>60</v>
      </c>
      <c r="E42" s="28" t="s">
        <v>25</v>
      </c>
      <c r="F42" s="29">
        <v>2</v>
      </c>
      <c r="G42" s="54">
        <v>0</v>
      </c>
      <c r="H42" s="30">
        <f>SUM(F42*G42)</f>
        <v>0</v>
      </c>
    </row>
    <row r="43" spans="1:8" s="6" customFormat="1" ht="24" customHeight="1">
      <c r="A43" s="27">
        <v>16</v>
      </c>
      <c r="B43" s="28" t="s">
        <v>22</v>
      </c>
      <c r="C43" s="28" t="s">
        <v>61</v>
      </c>
      <c r="D43" s="28" t="s">
        <v>62</v>
      </c>
      <c r="E43" s="28" t="s">
        <v>25</v>
      </c>
      <c r="F43" s="29">
        <v>2</v>
      </c>
      <c r="G43" s="54">
        <v>0</v>
      </c>
      <c r="H43" s="30">
        <f>SUM(F43*G43)</f>
        <v>0</v>
      </c>
    </row>
    <row r="44" spans="1:8" s="6" customFormat="1" ht="28.5" customHeight="1">
      <c r="A44" s="23"/>
      <c r="B44" s="24"/>
      <c r="C44" s="24" t="s">
        <v>18</v>
      </c>
      <c r="D44" s="24" t="s">
        <v>63</v>
      </c>
      <c r="E44" s="24"/>
      <c r="F44" s="25"/>
      <c r="G44" s="26"/>
      <c r="H44" s="26">
        <f>SUM(H45:H55)</f>
        <v>0</v>
      </c>
    </row>
    <row r="45" spans="1:8" s="6" customFormat="1" ht="24" customHeight="1">
      <c r="A45" s="27">
        <v>17</v>
      </c>
      <c r="B45" s="28" t="s">
        <v>55</v>
      </c>
      <c r="C45" s="28" t="s">
        <v>64</v>
      </c>
      <c r="D45" s="28" t="s">
        <v>65</v>
      </c>
      <c r="E45" s="28" t="s">
        <v>66</v>
      </c>
      <c r="F45" s="29">
        <v>1</v>
      </c>
      <c r="G45" s="54">
        <v>0</v>
      </c>
      <c r="H45" s="30">
        <f aca="true" t="shared" si="0" ref="H45:H55">SUM(F45*G45)</f>
        <v>0</v>
      </c>
    </row>
    <row r="46" spans="1:8" s="6" customFormat="1" ht="24" customHeight="1">
      <c r="A46" s="27">
        <v>18</v>
      </c>
      <c r="B46" s="28" t="s">
        <v>55</v>
      </c>
      <c r="C46" s="28" t="s">
        <v>67</v>
      </c>
      <c r="D46" s="28" t="s">
        <v>68</v>
      </c>
      <c r="E46" s="28" t="s">
        <v>69</v>
      </c>
      <c r="F46" s="29">
        <v>1</v>
      </c>
      <c r="G46" s="54">
        <v>0</v>
      </c>
      <c r="H46" s="30">
        <f t="shared" si="0"/>
        <v>0</v>
      </c>
    </row>
    <row r="47" spans="1:8" s="6" customFormat="1" ht="24" customHeight="1">
      <c r="A47" s="46">
        <v>19</v>
      </c>
      <c r="B47" s="47" t="s">
        <v>70</v>
      </c>
      <c r="C47" s="47" t="s">
        <v>71</v>
      </c>
      <c r="D47" s="47" t="s">
        <v>72</v>
      </c>
      <c r="E47" s="47" t="s">
        <v>69</v>
      </c>
      <c r="F47" s="48">
        <v>1</v>
      </c>
      <c r="G47" s="55">
        <v>0</v>
      </c>
      <c r="H47" s="49">
        <f t="shared" si="0"/>
        <v>0</v>
      </c>
    </row>
    <row r="48" spans="1:8" s="6" customFormat="1" ht="24" customHeight="1">
      <c r="A48" s="46">
        <v>20</v>
      </c>
      <c r="B48" s="47" t="s">
        <v>70</v>
      </c>
      <c r="C48" s="47" t="s">
        <v>73</v>
      </c>
      <c r="D48" s="47" t="s">
        <v>74</v>
      </c>
      <c r="E48" s="47" t="s">
        <v>69</v>
      </c>
      <c r="F48" s="48">
        <v>1</v>
      </c>
      <c r="G48" s="55">
        <v>0</v>
      </c>
      <c r="H48" s="49">
        <f t="shared" si="0"/>
        <v>0</v>
      </c>
    </row>
    <row r="49" spans="1:8" s="6" customFormat="1" ht="24" customHeight="1">
      <c r="A49" s="46">
        <v>21</v>
      </c>
      <c r="B49" s="47" t="s">
        <v>70</v>
      </c>
      <c r="C49" s="47" t="s">
        <v>75</v>
      </c>
      <c r="D49" s="47" t="s">
        <v>76</v>
      </c>
      <c r="E49" s="47" t="s">
        <v>69</v>
      </c>
      <c r="F49" s="48">
        <v>1</v>
      </c>
      <c r="G49" s="55">
        <v>0</v>
      </c>
      <c r="H49" s="49">
        <f t="shared" si="0"/>
        <v>0</v>
      </c>
    </row>
    <row r="50" spans="1:8" s="6" customFormat="1" ht="24" customHeight="1">
      <c r="A50" s="46">
        <v>22</v>
      </c>
      <c r="B50" s="47" t="s">
        <v>70</v>
      </c>
      <c r="C50" s="47" t="s">
        <v>77</v>
      </c>
      <c r="D50" s="47" t="s">
        <v>78</v>
      </c>
      <c r="E50" s="47" t="s">
        <v>69</v>
      </c>
      <c r="F50" s="48">
        <v>1</v>
      </c>
      <c r="G50" s="55">
        <v>0</v>
      </c>
      <c r="H50" s="49">
        <f t="shared" si="0"/>
        <v>0</v>
      </c>
    </row>
    <row r="51" spans="1:8" s="6" customFormat="1" ht="24" customHeight="1">
      <c r="A51" s="46">
        <v>23</v>
      </c>
      <c r="B51" s="47" t="s">
        <v>70</v>
      </c>
      <c r="C51" s="47" t="s">
        <v>79</v>
      </c>
      <c r="D51" s="47" t="s">
        <v>80</v>
      </c>
      <c r="E51" s="47" t="s">
        <v>69</v>
      </c>
      <c r="F51" s="48">
        <v>1</v>
      </c>
      <c r="G51" s="55">
        <v>0</v>
      </c>
      <c r="H51" s="49">
        <f t="shared" si="0"/>
        <v>0</v>
      </c>
    </row>
    <row r="52" spans="1:8" s="6" customFormat="1" ht="24" customHeight="1">
      <c r="A52" s="46">
        <v>24</v>
      </c>
      <c r="B52" s="47" t="s">
        <v>70</v>
      </c>
      <c r="C52" s="47" t="s">
        <v>81</v>
      </c>
      <c r="D52" s="47" t="s">
        <v>82</v>
      </c>
      <c r="E52" s="47" t="s">
        <v>69</v>
      </c>
      <c r="F52" s="48">
        <v>1</v>
      </c>
      <c r="G52" s="55">
        <v>0</v>
      </c>
      <c r="H52" s="49">
        <f t="shared" si="0"/>
        <v>0</v>
      </c>
    </row>
    <row r="53" spans="1:8" s="6" customFormat="1" ht="13.5" customHeight="1">
      <c r="A53" s="46">
        <v>25</v>
      </c>
      <c r="B53" s="47" t="s">
        <v>70</v>
      </c>
      <c r="C53" s="47" t="s">
        <v>83</v>
      </c>
      <c r="D53" s="47" t="s">
        <v>84</v>
      </c>
      <c r="E53" s="47" t="s">
        <v>69</v>
      </c>
      <c r="F53" s="48">
        <v>1</v>
      </c>
      <c r="G53" s="55">
        <v>0</v>
      </c>
      <c r="H53" s="49">
        <f t="shared" si="0"/>
        <v>0</v>
      </c>
    </row>
    <row r="54" spans="1:8" s="6" customFormat="1" ht="13.5" customHeight="1">
      <c r="A54" s="46">
        <v>26</v>
      </c>
      <c r="B54" s="47" t="s">
        <v>70</v>
      </c>
      <c r="C54" s="47" t="s">
        <v>85</v>
      </c>
      <c r="D54" s="47" t="s">
        <v>86</v>
      </c>
      <c r="E54" s="47" t="s">
        <v>69</v>
      </c>
      <c r="F54" s="48">
        <v>1</v>
      </c>
      <c r="G54" s="55">
        <v>0</v>
      </c>
      <c r="H54" s="49">
        <f t="shared" si="0"/>
        <v>0</v>
      </c>
    </row>
    <row r="55" spans="1:8" s="6" customFormat="1" ht="13.5" customHeight="1">
      <c r="A55" s="46">
        <v>27</v>
      </c>
      <c r="B55" s="47" t="s">
        <v>70</v>
      </c>
      <c r="C55" s="47" t="s">
        <v>87</v>
      </c>
      <c r="D55" s="47" t="s">
        <v>88</v>
      </c>
      <c r="E55" s="47" t="s">
        <v>69</v>
      </c>
      <c r="F55" s="48">
        <v>1</v>
      </c>
      <c r="G55" s="55">
        <v>0</v>
      </c>
      <c r="H55" s="49">
        <f t="shared" si="0"/>
        <v>0</v>
      </c>
    </row>
    <row r="56" spans="1:8" s="6" customFormat="1" ht="28.5" customHeight="1">
      <c r="A56" s="23"/>
      <c r="B56" s="24"/>
      <c r="C56" s="24" t="s">
        <v>89</v>
      </c>
      <c r="D56" s="24" t="s">
        <v>90</v>
      </c>
      <c r="E56" s="24"/>
      <c r="F56" s="25"/>
      <c r="G56" s="26"/>
      <c r="H56" s="26">
        <f>SUM(H57)</f>
        <v>0</v>
      </c>
    </row>
    <row r="57" spans="1:8" s="6" customFormat="1" ht="13.5" customHeight="1">
      <c r="A57" s="27">
        <v>28</v>
      </c>
      <c r="B57" s="28" t="s">
        <v>22</v>
      </c>
      <c r="C57" s="28" t="s">
        <v>91</v>
      </c>
      <c r="D57" s="28" t="s">
        <v>92</v>
      </c>
      <c r="E57" s="28" t="s">
        <v>66</v>
      </c>
      <c r="F57" s="29">
        <v>2</v>
      </c>
      <c r="G57" s="54">
        <v>0</v>
      </c>
      <c r="H57" s="30">
        <f>SUM(F57*G57)</f>
        <v>0</v>
      </c>
    </row>
    <row r="58" spans="1:8" s="6" customFormat="1" ht="13.5" customHeight="1">
      <c r="A58" s="31"/>
      <c r="B58" s="32"/>
      <c r="C58" s="32"/>
      <c r="D58" s="32"/>
      <c r="E58" s="32"/>
      <c r="F58" s="33"/>
      <c r="G58" s="34"/>
      <c r="H58" s="34"/>
    </row>
    <row r="59" spans="1:8" s="6" customFormat="1" ht="28.5" customHeight="1">
      <c r="A59" s="23"/>
      <c r="B59" s="24"/>
      <c r="C59" s="24" t="s">
        <v>93</v>
      </c>
      <c r="D59" s="24" t="s">
        <v>94</v>
      </c>
      <c r="E59" s="24"/>
      <c r="F59" s="25"/>
      <c r="G59" s="26"/>
      <c r="H59" s="26">
        <f>SUM(H60+H61+H63+H64+H65+H66)</f>
        <v>0</v>
      </c>
    </row>
    <row r="60" spans="1:8" s="6" customFormat="1" ht="13.5" customHeight="1">
      <c r="A60" s="27">
        <v>29</v>
      </c>
      <c r="B60" s="28" t="s">
        <v>22</v>
      </c>
      <c r="C60" s="28" t="s">
        <v>95</v>
      </c>
      <c r="D60" s="28" t="s">
        <v>96</v>
      </c>
      <c r="E60" s="28" t="s">
        <v>44</v>
      </c>
      <c r="F60" s="29">
        <v>1.732</v>
      </c>
      <c r="G60" s="54">
        <v>0</v>
      </c>
      <c r="H60" s="30">
        <f>SUM(F60*G60)</f>
        <v>0</v>
      </c>
    </row>
    <row r="61" spans="1:8" s="6" customFormat="1" ht="24" customHeight="1">
      <c r="A61" s="27">
        <v>30</v>
      </c>
      <c r="B61" s="28" t="s">
        <v>22</v>
      </c>
      <c r="C61" s="28" t="s">
        <v>97</v>
      </c>
      <c r="D61" s="28" t="s">
        <v>98</v>
      </c>
      <c r="E61" s="28" t="s">
        <v>44</v>
      </c>
      <c r="F61" s="29">
        <v>41.568</v>
      </c>
      <c r="G61" s="54">
        <v>0</v>
      </c>
      <c r="H61" s="30">
        <f>SUM(F61*G61)</f>
        <v>0</v>
      </c>
    </row>
    <row r="62" spans="1:8" s="6" customFormat="1" ht="13.5" customHeight="1">
      <c r="A62" s="31"/>
      <c r="B62" s="32"/>
      <c r="C62" s="32"/>
      <c r="D62" s="32"/>
      <c r="E62" s="32"/>
      <c r="F62" s="33"/>
      <c r="G62" s="34"/>
      <c r="H62" s="34"/>
    </row>
    <row r="63" spans="1:8" s="6" customFormat="1" ht="24" customHeight="1">
      <c r="A63" s="27">
        <v>31</v>
      </c>
      <c r="B63" s="28" t="s">
        <v>22</v>
      </c>
      <c r="C63" s="28" t="s">
        <v>99</v>
      </c>
      <c r="D63" s="28" t="s">
        <v>100</v>
      </c>
      <c r="E63" s="28" t="s">
        <v>44</v>
      </c>
      <c r="F63" s="29">
        <v>1.732</v>
      </c>
      <c r="G63" s="54">
        <v>0</v>
      </c>
      <c r="H63" s="30">
        <f>SUM(F63*G63)</f>
        <v>0</v>
      </c>
    </row>
    <row r="64" spans="1:8" s="6" customFormat="1" ht="24" customHeight="1">
      <c r="A64" s="27">
        <v>32</v>
      </c>
      <c r="B64" s="28" t="s">
        <v>22</v>
      </c>
      <c r="C64" s="28" t="s">
        <v>101</v>
      </c>
      <c r="D64" s="28" t="s">
        <v>102</v>
      </c>
      <c r="E64" s="28" t="s">
        <v>44</v>
      </c>
      <c r="F64" s="29">
        <v>0.9</v>
      </c>
      <c r="G64" s="54">
        <v>0</v>
      </c>
      <c r="H64" s="30">
        <f>SUM(F64*G64)</f>
        <v>0</v>
      </c>
    </row>
    <row r="65" spans="1:8" s="6" customFormat="1" ht="24" customHeight="1">
      <c r="A65" s="27">
        <v>33</v>
      </c>
      <c r="B65" s="28" t="s">
        <v>22</v>
      </c>
      <c r="C65" s="28" t="s">
        <v>103</v>
      </c>
      <c r="D65" s="28" t="s">
        <v>104</v>
      </c>
      <c r="E65" s="28" t="s">
        <v>44</v>
      </c>
      <c r="F65" s="29">
        <v>0.362</v>
      </c>
      <c r="G65" s="54">
        <v>0</v>
      </c>
      <c r="H65" s="30">
        <f>SUM(F65*G65)</f>
        <v>0</v>
      </c>
    </row>
    <row r="66" spans="1:8" s="6" customFormat="1" ht="24" customHeight="1">
      <c r="A66" s="27">
        <v>34</v>
      </c>
      <c r="B66" s="28" t="s">
        <v>22</v>
      </c>
      <c r="C66" s="28" t="s">
        <v>105</v>
      </c>
      <c r="D66" s="28" t="s">
        <v>106</v>
      </c>
      <c r="E66" s="28" t="s">
        <v>44</v>
      </c>
      <c r="F66" s="29">
        <v>0.47</v>
      </c>
      <c r="G66" s="54">
        <v>0</v>
      </c>
      <c r="H66" s="30">
        <f>SUM(F66*G66)</f>
        <v>0</v>
      </c>
    </row>
    <row r="67" spans="1:8" s="6" customFormat="1" ht="28.5" customHeight="1">
      <c r="A67" s="23"/>
      <c r="B67" s="24"/>
      <c r="C67" s="24" t="s">
        <v>107</v>
      </c>
      <c r="D67" s="24" t="s">
        <v>108</v>
      </c>
      <c r="E67" s="24"/>
      <c r="F67" s="25"/>
      <c r="G67" s="26"/>
      <c r="H67" s="26">
        <f>SUM(H68)</f>
        <v>0</v>
      </c>
    </row>
    <row r="68" spans="1:8" s="6" customFormat="1" ht="24" customHeight="1">
      <c r="A68" s="27">
        <v>35</v>
      </c>
      <c r="B68" s="28" t="s">
        <v>55</v>
      </c>
      <c r="C68" s="28" t="s">
        <v>109</v>
      </c>
      <c r="D68" s="28" t="s">
        <v>110</v>
      </c>
      <c r="E68" s="28" t="s">
        <v>44</v>
      </c>
      <c r="F68" s="29">
        <v>3.339</v>
      </c>
      <c r="G68" s="54">
        <v>0</v>
      </c>
      <c r="H68" s="30">
        <f>SUM(F68*G68)</f>
        <v>0</v>
      </c>
    </row>
    <row r="69" spans="1:8" s="6" customFormat="1" ht="24" customHeight="1">
      <c r="A69" s="59"/>
      <c r="B69" s="60"/>
      <c r="C69" s="60"/>
      <c r="D69" s="60"/>
      <c r="E69" s="60"/>
      <c r="F69" s="61"/>
      <c r="G69" s="63"/>
      <c r="H69" s="62"/>
    </row>
    <row r="70" spans="1:8" s="6" customFormat="1" ht="24" customHeight="1">
      <c r="A70" s="59"/>
      <c r="B70" s="60"/>
      <c r="C70" s="60"/>
      <c r="D70" s="60"/>
      <c r="E70" s="60"/>
      <c r="F70" s="61"/>
      <c r="G70" s="63"/>
      <c r="H70" s="62"/>
    </row>
    <row r="71" spans="1:8" s="6" customFormat="1" ht="24" customHeight="1">
      <c r="A71" s="59"/>
      <c r="B71" s="60"/>
      <c r="C71" s="60"/>
      <c r="D71" s="60"/>
      <c r="E71" s="60"/>
      <c r="F71" s="61"/>
      <c r="G71" s="63"/>
      <c r="H71" s="62"/>
    </row>
    <row r="72" spans="1:8" s="6" customFormat="1" ht="18.75" customHeight="1">
      <c r="A72" s="19"/>
      <c r="B72" s="20"/>
      <c r="C72" s="20" t="s">
        <v>111</v>
      </c>
      <c r="D72" s="20" t="s">
        <v>112</v>
      </c>
      <c r="E72" s="20"/>
      <c r="F72" s="21"/>
      <c r="G72" s="22"/>
      <c r="H72" s="22">
        <f>SUM(H73)</f>
        <v>0</v>
      </c>
    </row>
    <row r="73" spans="1:8" s="6" customFormat="1" ht="20.25" customHeight="1">
      <c r="A73" s="23"/>
      <c r="B73" s="24"/>
      <c r="C73" s="24" t="s">
        <v>113</v>
      </c>
      <c r="D73" s="24" t="s">
        <v>114</v>
      </c>
      <c r="E73" s="24"/>
      <c r="F73" s="25"/>
      <c r="G73" s="26"/>
      <c r="H73" s="26">
        <f>SUM(H74)</f>
        <v>0</v>
      </c>
    </row>
    <row r="74" spans="1:8" s="6" customFormat="1" ht="13.5" customHeight="1">
      <c r="A74" s="27">
        <v>36</v>
      </c>
      <c r="B74" s="28" t="s">
        <v>115</v>
      </c>
      <c r="C74" s="28" t="s">
        <v>116</v>
      </c>
      <c r="D74" s="28" t="s">
        <v>117</v>
      </c>
      <c r="E74" s="28" t="s">
        <v>118</v>
      </c>
      <c r="F74" s="29">
        <v>1</v>
      </c>
      <c r="G74" s="54">
        <v>0</v>
      </c>
      <c r="H74" s="30">
        <f>SUM(F74*G74)</f>
        <v>0</v>
      </c>
    </row>
    <row r="75" spans="1:8" s="6" customFormat="1" ht="30.75" customHeight="1">
      <c r="A75" s="35"/>
      <c r="B75" s="36"/>
      <c r="C75" s="36"/>
      <c r="D75" s="36" t="s">
        <v>124</v>
      </c>
      <c r="E75" s="36"/>
      <c r="F75" s="37"/>
      <c r="G75" s="38"/>
      <c r="H75" s="38">
        <f>SUM(H72+H13)</f>
        <v>0</v>
      </c>
    </row>
    <row r="76" spans="4:8" ht="18.75" customHeight="1">
      <c r="D76" s="41" t="s">
        <v>125</v>
      </c>
      <c r="E76" s="42"/>
      <c r="F76" s="43"/>
      <c r="G76" s="44"/>
      <c r="H76" s="45">
        <f>SUM(H75)*14</f>
        <v>0</v>
      </c>
    </row>
    <row r="77" spans="4:8" ht="21.75" customHeight="1">
      <c r="D77" s="41" t="s">
        <v>126</v>
      </c>
      <c r="E77" s="42"/>
      <c r="F77" s="43"/>
      <c r="G77" s="44"/>
      <c r="H77" s="45">
        <f>SUM(H76)*1.21</f>
        <v>0</v>
      </c>
    </row>
  </sheetData>
  <sheetProtection/>
  <mergeCells count="2">
    <mergeCell ref="A1:H1"/>
    <mergeCell ref="C7:D7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scale="96" r:id="rId1"/>
  <headerFooter alignWithMargins="0">
    <oddFooter>&amp;C   Strana &amp;P  z &amp;N</oddFooter>
  </headerFooter>
  <ignoredErrors>
    <ignoredError sqref="H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Jiří Tillner</cp:lastModifiedBy>
  <cp:lastPrinted>2016-07-18T05:48:45Z</cp:lastPrinted>
  <dcterms:modified xsi:type="dcterms:W3CDTF">2016-07-18T05:48:49Z</dcterms:modified>
  <cp:category/>
  <cp:version/>
  <cp:contentType/>
  <cp:contentStatus/>
</cp:coreProperties>
</file>