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629"/>
  <workbookPr filterPrivacy="1"/>
  <bookViews>
    <workbookView xWindow="65428" yWindow="65428" windowWidth="23256" windowHeight="12576" activeTab="0"/>
  </bookViews>
  <sheets>
    <sheet name="Výkaz výměr" sheetId="1" r:id="rId1"/>
  </sheets>
  <definedNames>
    <definedName name="_xlnm.Print_Area" localSheetId="0">'Výkaz výměr'!$B$2:$L$48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<sst xmlns="http://schemas.openxmlformats.org/spreadsheetml/2006/main" count="144" uniqueCount="87">
  <si>
    <t>Číslo</t>
  </si>
  <si>
    <t>Položka</t>
  </si>
  <si>
    <t>Množství</t>
  </si>
  <si>
    <t>MJ</t>
  </si>
  <si>
    <t>Výdaje v Kč bez DPH</t>
  </si>
  <si>
    <t>Kč/MJ</t>
  </si>
  <si>
    <t>Způsobilé</t>
  </si>
  <si>
    <t>Nezpůsobilé</t>
  </si>
  <si>
    <t>1.</t>
  </si>
  <si>
    <t>Materiál</t>
  </si>
  <si>
    <t>1.1</t>
  </si>
  <si>
    <t>ks</t>
  </si>
  <si>
    <t>x</t>
  </si>
  <si>
    <t>1.2</t>
  </si>
  <si>
    <t>1.3</t>
  </si>
  <si>
    <t>1.4</t>
  </si>
  <si>
    <t>1.5</t>
  </si>
  <si>
    <t>1.7</t>
  </si>
  <si>
    <t>1.8</t>
  </si>
  <si>
    <t>kpl</t>
  </si>
  <si>
    <t>2.</t>
  </si>
  <si>
    <t>Montážní práce</t>
  </si>
  <si>
    <t>2.1</t>
  </si>
  <si>
    <t>2.2</t>
  </si>
  <si>
    <t>3.</t>
  </si>
  <si>
    <t>Ostatní</t>
  </si>
  <si>
    <t>3.1</t>
  </si>
  <si>
    <t>3.2</t>
  </si>
  <si>
    <t>3.4</t>
  </si>
  <si>
    <t>hod</t>
  </si>
  <si>
    <t>3.5</t>
  </si>
  <si>
    <t>Suma</t>
  </si>
  <si>
    <t>Rekapitulace</t>
  </si>
  <si>
    <t>podíl</t>
  </si>
  <si>
    <t>bez DPH</t>
  </si>
  <si>
    <t>DPH (21%)</t>
  </si>
  <si>
    <t>s DPH</t>
  </si>
  <si>
    <t>4.</t>
  </si>
  <si>
    <t>Celkové výdaje</t>
  </si>
  <si>
    <t>5.</t>
  </si>
  <si>
    <t>z toho způsobilé výdaje</t>
  </si>
  <si>
    <t>6.</t>
  </si>
  <si>
    <t>z toho nezpůsobilé výdaje</t>
  </si>
  <si>
    <t>Dne:</t>
  </si>
  <si>
    <t>Zpracoval:</t>
  </si>
  <si>
    <t>Demontáž svítidla</t>
  </si>
  <si>
    <t>Montáž svítidla</t>
  </si>
  <si>
    <t>Pronájem montážní plošiny (hod.)</t>
  </si>
  <si>
    <t>Ekologická likvidace demontovaného materiálu</t>
  </si>
  <si>
    <t>Revizní zpráva RVO</t>
  </si>
  <si>
    <t>DPH 21%</t>
  </si>
  <si>
    <t>Výdaje v Kč s DPH</t>
  </si>
  <si>
    <t>2.3</t>
  </si>
  <si>
    <t>1.9</t>
  </si>
  <si>
    <t>1.6</t>
  </si>
  <si>
    <t>1.10</t>
  </si>
  <si>
    <t>1.11</t>
  </si>
  <si>
    <t>Výkaz výměr - položkový rozpočet</t>
  </si>
  <si>
    <t>Varianta: svítidla LED</t>
  </si>
  <si>
    <t>Ing. Radek Maštera</t>
  </si>
  <si>
    <t>Výkaz výměr - Benešov</t>
  </si>
  <si>
    <t>Pozn:</t>
  </si>
  <si>
    <t>žlutě podbarvená pole uchazeč vyplní vždy</t>
  </si>
  <si>
    <t>modře podbarvená pole uchazeč změní pouze pokud je to třeba na základě výsledku výpočtů</t>
  </si>
  <si>
    <t>Výměna svítidel veřejného osvětlení                                           ve městě Rumburk</t>
  </si>
  <si>
    <t>Ramínko na stožár energetiky 1m, uchycení na bandimex</t>
  </si>
  <si>
    <t>Ramínko na stožár energetiky 1,5m, uchycení na bandimex</t>
  </si>
  <si>
    <t>Obloukový výložník na betonový stožár 2m</t>
  </si>
  <si>
    <t>Svodový kabel CYKY-J 3x1,5</t>
  </si>
  <si>
    <t>Výměna svodového kabelu</t>
  </si>
  <si>
    <t>Montáž výložníku</t>
  </si>
  <si>
    <t>odvoz a likvidace demont. svítidel</t>
  </si>
  <si>
    <t>m</t>
  </si>
  <si>
    <t>2.4</t>
  </si>
  <si>
    <t>Silniční LED svítidlo, typ 1, 3000K, CLO</t>
  </si>
  <si>
    <t>Silniční LED svítidlo, typ 7, 3000K, CLO</t>
  </si>
  <si>
    <r>
      <t xml:space="preserve">kontrolní součet (počet svítidel </t>
    </r>
    <r>
      <rPr>
        <b/>
        <i/>
        <sz val="11"/>
        <color rgb="FFFF0000"/>
        <rFont val="Calibri"/>
        <family val="2"/>
        <scheme val="minor"/>
      </rPr>
      <t>= 368 ks</t>
    </r>
    <r>
      <rPr>
        <i/>
        <sz val="11"/>
        <color rgb="FFFF0000"/>
        <rFont val="Calibri"/>
        <family val="2"/>
        <scheme val="minor"/>
      </rPr>
      <t>)</t>
    </r>
  </si>
  <si>
    <t>Příloha č. 4 ZD</t>
  </si>
  <si>
    <t>(VÝKAZ VÝMĚR- SLEPÝ ROZPOČET)</t>
  </si>
  <si>
    <t>Výměna stávajících 337 ks svítidel za LED svítidla a doplnění 31 ks nových svítidel</t>
  </si>
  <si>
    <t>1.12</t>
  </si>
  <si>
    <t>Proudové svorky (připojení svítidla k vrchnímu vedení)</t>
  </si>
  <si>
    <t xml:space="preserve">Silniční LED svítidlo, typ 5, 3000K, CLO </t>
  </si>
  <si>
    <t xml:space="preserve">Silniční LED svítidlo, typ 4, 3000K, CLO </t>
  </si>
  <si>
    <t xml:space="preserve">Silniční LED svítidlo, typ 3, 3000K, CLO </t>
  </si>
  <si>
    <t xml:space="preserve">Silniční LED svítidlo, typ 2, 3000K, CLO </t>
  </si>
  <si>
    <t xml:space="preserve">Silniční LED svítidlo, typ 6, 3000K, CLO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</si>
</sst>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99">
    <xf numFmtId="0" fontId="0" fillId="0" borderId="0" xfId="0"/>
    <xf numFmtId="0" fontId="0" fillId="0" borderId="1" xfId="22" applyFont="1" applyBorder="1" applyAlignment="1">
      <alignment horizontal="center"/>
      <protection/>
    </xf>
    <xf numFmtId="44" fontId="0" fillId="0" borderId="1" xfId="20" applyFont="1" applyBorder="1" applyAlignment="1">
      <alignment horizontal="center"/>
    </xf>
    <xf numFmtId="0" fontId="0" fillId="0" borderId="0" xfId="22" applyFont="1">
      <alignment/>
      <protection/>
    </xf>
    <xf numFmtId="0" fontId="0" fillId="0" borderId="0" xfId="22" applyFont="1" applyAlignment="1">
      <alignment horizontal="center"/>
      <protection/>
    </xf>
    <xf numFmtId="44" fontId="0" fillId="0" borderId="0" xfId="20" applyFont="1"/>
    <xf numFmtId="44" fontId="0" fillId="0" borderId="0" xfId="20" applyFont="1" applyAlignment="1">
      <alignment horizontal="center"/>
    </xf>
    <xf numFmtId="44" fontId="0" fillId="0" borderId="2" xfId="20" applyFont="1" applyBorder="1"/>
    <xf numFmtId="0" fontId="0" fillId="0" borderId="0" xfId="23" applyFont="1" applyAlignment="1">
      <alignment wrapText="1"/>
      <protection/>
    </xf>
    <xf numFmtId="0" fontId="4" fillId="0" borderId="0" xfId="22" applyFont="1" applyAlignment="1">
      <alignment wrapText="1"/>
      <protection/>
    </xf>
    <xf numFmtId="14" fontId="4" fillId="0" borderId="3" xfId="22" applyNumberFormat="1" applyFont="1" applyBorder="1" applyAlignment="1">
      <alignment horizontal="left" wrapText="1"/>
      <protection/>
    </xf>
    <xf numFmtId="0" fontId="0" fillId="0" borderId="3" xfId="22" applyFont="1" applyBorder="1" applyAlignment="1">
      <alignment horizontal="center"/>
      <protection/>
    </xf>
    <xf numFmtId="44" fontId="0" fillId="0" borderId="3" xfId="20" applyFont="1" applyBorder="1" applyAlignment="1">
      <alignment horizontal="right"/>
    </xf>
    <xf numFmtId="0" fontId="0" fillId="0" borderId="0" xfId="0" applyAlignment="1">
      <alignment horizontal="center" vertical="center"/>
    </xf>
    <xf numFmtId="49" fontId="0" fillId="0" borderId="0" xfId="22" applyNumberFormat="1" applyFont="1" applyAlignment="1">
      <alignment horizontal="center" vertical="center"/>
      <protection/>
    </xf>
    <xf numFmtId="49" fontId="0" fillId="0" borderId="1" xfId="22" applyNumberFormat="1" applyFont="1" applyBorder="1" applyAlignment="1">
      <alignment horizontal="center" vertical="center"/>
      <protection/>
    </xf>
    <xf numFmtId="49" fontId="0" fillId="0" borderId="3" xfId="22" applyNumberFormat="1" applyFont="1" applyBorder="1" applyAlignment="1">
      <alignment horizontal="center" vertical="center"/>
      <protection/>
    </xf>
    <xf numFmtId="44" fontId="3" fillId="2" borderId="1" xfId="20" applyFont="1" applyFill="1" applyBorder="1" applyAlignment="1">
      <alignment horizontal="center" vertical="center" wrapText="1"/>
    </xf>
    <xf numFmtId="49" fontId="2" fillId="2" borderId="1" xfId="22" applyNumberFormat="1" applyFont="1" applyFill="1" applyBorder="1" applyAlignment="1">
      <alignment horizontal="center" vertical="center"/>
      <protection/>
    </xf>
    <xf numFmtId="0" fontId="2" fillId="2" borderId="1" xfId="22" applyFont="1" applyFill="1" applyBorder="1">
      <alignment/>
      <protection/>
    </xf>
    <xf numFmtId="0" fontId="0" fillId="2" borderId="1" xfId="22" applyFont="1" applyFill="1" applyBorder="1" applyAlignment="1">
      <alignment horizontal="center"/>
      <protection/>
    </xf>
    <xf numFmtId="44" fontId="0" fillId="2" borderId="1" xfId="20" applyFont="1" applyFill="1" applyBorder="1"/>
    <xf numFmtId="44" fontId="0" fillId="2" borderId="1" xfId="20" applyFont="1" applyFill="1" applyBorder="1" applyAlignment="1">
      <alignment horizontal="center"/>
    </xf>
    <xf numFmtId="0" fontId="0" fillId="2" borderId="4" xfId="22" applyFont="1" applyFill="1" applyBorder="1" applyAlignment="1">
      <alignment horizontal="center"/>
      <protection/>
    </xf>
    <xf numFmtId="0" fontId="2" fillId="2" borderId="1" xfId="22" applyFont="1" applyFill="1" applyBorder="1" applyAlignment="1">
      <alignment horizontal="center" vertical="center"/>
      <protection/>
    </xf>
    <xf numFmtId="44" fontId="2" fillId="2" borderId="1" xfId="22" applyNumberFormat="1" applyFont="1" applyFill="1" applyBorder="1">
      <alignment/>
      <protection/>
    </xf>
    <xf numFmtId="44" fontId="2" fillId="2" borderId="1" xfId="20" applyFont="1" applyFill="1" applyBorder="1"/>
    <xf numFmtId="0" fontId="2" fillId="2" borderId="1" xfId="22" applyFont="1" applyFill="1" applyBorder="1" applyAlignment="1">
      <alignment horizontal="left"/>
      <protection/>
    </xf>
    <xf numFmtId="0" fontId="2" fillId="2" borderId="1" xfId="22" applyFont="1" applyFill="1" applyBorder="1" applyAlignment="1">
      <alignment horizontal="center"/>
      <protection/>
    </xf>
    <xf numFmtId="44" fontId="2" fillId="2" borderId="1" xfId="20" applyFont="1" applyFill="1" applyBorder="1" applyAlignment="1">
      <alignment horizontal="center"/>
    </xf>
    <xf numFmtId="44" fontId="0" fillId="0" borderId="3" xfId="20" applyFont="1" applyBorder="1" applyAlignment="1">
      <alignment horizontal="left"/>
    </xf>
    <xf numFmtId="44" fontId="0" fillId="0" borderId="0" xfId="20" applyFont="1" applyAlignment="1">
      <alignment horizontal="left"/>
    </xf>
    <xf numFmtId="2" fontId="0" fillId="0" borderId="4" xfId="22" applyNumberFormat="1" applyFont="1" applyBorder="1" applyAlignment="1">
      <alignment horizontal="center" vertical="center"/>
      <protection/>
    </xf>
    <xf numFmtId="0" fontId="2" fillId="0" borderId="5" xfId="22" applyFont="1" applyBorder="1">
      <alignment/>
      <protection/>
    </xf>
    <xf numFmtId="0" fontId="2" fillId="0" borderId="0" xfId="22" applyFont="1">
      <alignment/>
      <protection/>
    </xf>
    <xf numFmtId="0" fontId="2" fillId="0" borderId="1" xfId="0" applyFont="1" applyBorder="1" applyAlignment="1">
      <alignment horizontal="center" wrapText="1"/>
    </xf>
    <xf numFmtId="44" fontId="3" fillId="0" borderId="1" xfId="20" applyFont="1" applyBorder="1" applyAlignment="1">
      <alignment horizontal="center" vertical="center" wrapText="1"/>
    </xf>
    <xf numFmtId="44" fontId="2" fillId="0" borderId="1" xfId="22" applyNumberFormat="1" applyFont="1" applyBorder="1">
      <alignment/>
      <protection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6" fillId="3" borderId="0" xfId="0" applyFont="1" applyFill="1"/>
    <xf numFmtId="44" fontId="0" fillId="0" borderId="4" xfId="20" applyFont="1" applyBorder="1" applyProtection="1">
      <protection locked="0"/>
    </xf>
    <xf numFmtId="0" fontId="4" fillId="0" borderId="0" xfId="23" applyFont="1" applyAlignment="1">
      <alignment wrapText="1"/>
      <protection/>
    </xf>
    <xf numFmtId="10" fontId="4" fillId="0" borderId="0" xfId="21" applyNumberFormat="1" applyFont="1" applyAlignment="1">
      <alignment wrapText="1"/>
    </xf>
    <xf numFmtId="44" fontId="4" fillId="0" borderId="0" xfId="20" applyFont="1" applyAlignment="1">
      <alignment wrapText="1"/>
    </xf>
    <xf numFmtId="49" fontId="9" fillId="0" borderId="0" xfId="22" applyNumberFormat="1" applyFont="1" applyAlignment="1">
      <alignment horizontal="center" vertical="center"/>
      <protection/>
    </xf>
    <xf numFmtId="0" fontId="9" fillId="0" borderId="6" xfId="22" applyFont="1" applyBorder="1">
      <alignment/>
      <protection/>
    </xf>
    <xf numFmtId="0" fontId="9" fillId="0" borderId="7" xfId="22" applyFont="1" applyBorder="1">
      <alignment/>
      <protection/>
    </xf>
    <xf numFmtId="0" fontId="0" fillId="3" borderId="0" xfId="0" applyFill="1" applyAlignment="1">
      <alignment vertical="center"/>
    </xf>
    <xf numFmtId="0" fontId="0" fillId="0" borderId="4" xfId="22" applyFont="1" applyBorder="1" applyAlignment="1">
      <alignment horizontal="center" vertical="center"/>
      <protection/>
    </xf>
    <xf numFmtId="44" fontId="0" fillId="0" borderId="4" xfId="20" applyFont="1" applyBorder="1" applyAlignment="1">
      <alignment horizontal="center" vertical="center"/>
    </xf>
    <xf numFmtId="44" fontId="0" fillId="0" borderId="1" xfId="2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22" applyFont="1" applyBorder="1" applyAlignment="1">
      <alignment horizontal="center" vertical="center"/>
      <protection/>
    </xf>
    <xf numFmtId="0" fontId="0" fillId="0" borderId="1" xfId="22" applyFont="1" applyBorder="1" applyAlignment="1">
      <alignment vertical="center"/>
      <protection/>
    </xf>
    <xf numFmtId="44" fontId="0" fillId="4" borderId="1" xfId="20" applyFont="1" applyFill="1" applyBorder="1" applyAlignment="1" applyProtection="1">
      <alignment horizontal="center" vertical="center"/>
      <protection locked="0"/>
    </xf>
    <xf numFmtId="0" fontId="4" fillId="0" borderId="1" xfId="23" applyFont="1" applyBorder="1" applyAlignment="1">
      <alignment vertical="center" wrapText="1"/>
      <protection/>
    </xf>
    <xf numFmtId="44" fontId="0" fillId="0" borderId="1" xfId="20" applyFont="1" applyBorder="1" applyAlignment="1">
      <alignment vertical="center"/>
    </xf>
    <xf numFmtId="0" fontId="2" fillId="0" borderId="5" xfId="22" applyFont="1" applyBorder="1" applyAlignment="1">
      <alignment vertical="center"/>
      <protection/>
    </xf>
    <xf numFmtId="0" fontId="2" fillId="0" borderId="0" xfId="22" applyFont="1" applyAlignment="1">
      <alignment vertical="center"/>
      <protection/>
    </xf>
    <xf numFmtId="10" fontId="4" fillId="0" borderId="1" xfId="21" applyNumberFormat="1" applyFont="1" applyBorder="1" applyAlignment="1">
      <alignment vertical="center" wrapText="1"/>
    </xf>
    <xf numFmtId="44" fontId="4" fillId="0" borderId="1" xfId="20" applyFont="1" applyBorder="1" applyAlignment="1">
      <alignment vertical="center" wrapText="1"/>
    </xf>
    <xf numFmtId="2" fontId="0" fillId="0" borderId="4" xfId="22" applyNumberFormat="1" applyFont="1" applyFill="1" applyBorder="1" applyAlignment="1">
      <alignment horizontal="left" vertical="center"/>
      <protection/>
    </xf>
    <xf numFmtId="0" fontId="12" fillId="0" borderId="1" xfId="20" applyNumberFormat="1" applyFont="1" applyBorder="1" applyAlignment="1">
      <alignment horizontal="center" vertical="center"/>
    </xf>
    <xf numFmtId="49" fontId="0" fillId="0" borderId="4" xfId="22" applyNumberFormat="1" applyFont="1" applyBorder="1" applyAlignment="1">
      <alignment horizontal="center" vertical="center"/>
      <protection/>
    </xf>
    <xf numFmtId="44" fontId="0" fillId="0" borderId="1" xfId="20" applyFont="1" applyFill="1" applyBorder="1" applyAlignment="1">
      <alignment horizontal="center"/>
    </xf>
    <xf numFmtId="44" fontId="0" fillId="0" borderId="4" xfId="2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/>
    <xf numFmtId="0" fontId="0" fillId="0" borderId="1" xfId="22" applyFont="1" applyFill="1" applyBorder="1" applyAlignment="1">
      <alignment horizontal="center"/>
      <protection/>
    </xf>
    <xf numFmtId="44" fontId="12" fillId="4" borderId="1" xfId="20" applyFont="1" applyFill="1" applyBorder="1" applyProtection="1">
      <protection locked="0"/>
    </xf>
    <xf numFmtId="0" fontId="2" fillId="3" borderId="0" xfId="0" applyFont="1" applyFill="1" applyAlignment="1">
      <alignment horizontal="right"/>
    </xf>
    <xf numFmtId="44" fontId="12" fillId="4" borderId="4" xfId="20" applyFont="1" applyFill="1" applyBorder="1" applyProtection="1">
      <protection locked="0"/>
    </xf>
    <xf numFmtId="2" fontId="0" fillId="0" borderId="4" xfId="22" applyNumberFormat="1" applyFont="1" applyBorder="1" applyAlignment="1">
      <alignment horizontal="left" vertical="center"/>
      <protection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 wrapText="1"/>
    </xf>
    <xf numFmtId="49" fontId="2" fillId="2" borderId="1" xfId="22" applyNumberFormat="1" applyFont="1" applyFill="1" applyBorder="1" applyAlignment="1">
      <alignment horizontal="center" wrapText="1"/>
      <protection/>
    </xf>
    <xf numFmtId="44" fontId="0" fillId="0" borderId="3" xfId="20" applyFont="1" applyBorder="1" applyAlignment="1">
      <alignment horizontal="left"/>
    </xf>
    <xf numFmtId="49" fontId="3" fillId="2" borderId="1" xfId="22" applyNumberFormat="1" applyFont="1" applyFill="1" applyBorder="1" applyAlignment="1">
      <alignment horizontal="center" vertical="center" wrapText="1"/>
      <protection/>
    </xf>
    <xf numFmtId="0" fontId="3" fillId="2" borderId="1" xfId="22" applyFont="1" applyFill="1" applyBorder="1" applyAlignment="1">
      <alignment horizontal="center" vertical="center" wrapText="1"/>
      <protection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right" vertical="center"/>
    </xf>
    <xf numFmtId="0" fontId="11" fillId="5" borderId="5" xfId="22" applyFont="1" applyFill="1" applyBorder="1" applyAlignment="1">
      <alignment vertical="center" wrapText="1"/>
      <protection/>
    </xf>
    <xf numFmtId="0" fontId="11" fillId="5" borderId="8" xfId="22" applyFont="1" applyFill="1" applyBorder="1" applyAlignment="1">
      <alignment vertical="center" wrapText="1"/>
      <protection/>
    </xf>
    <xf numFmtId="0" fontId="10" fillId="4" borderId="9" xfId="22" applyFont="1" applyFill="1" applyBorder="1" applyAlignment="1">
      <alignment horizontal="left" vertical="center" wrapText="1"/>
      <protection/>
    </xf>
    <xf numFmtId="0" fontId="10" fillId="4" borderId="10" xfId="22" applyFont="1" applyFill="1" applyBorder="1" applyAlignment="1">
      <alignment horizontal="left" vertical="center" wrapText="1"/>
      <protection/>
    </xf>
    <xf numFmtId="0" fontId="7" fillId="0" borderId="4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/>
    </xf>
    <xf numFmtId="2" fontId="0" fillId="6" borderId="4" xfId="22" applyNumberFormat="1" applyFont="1" applyFill="1" applyBorder="1" applyAlignment="1" applyProtection="1">
      <alignment horizontal="left" vertical="center"/>
      <protection locked="0"/>
    </xf>
    <xf numFmtId="0" fontId="12" fillId="6" borderId="1" xfId="20" applyNumberFormat="1" applyFont="1" applyFill="1" applyBorder="1" applyAlignment="1" applyProtection="1">
      <alignment horizontal="center" vertical="center"/>
      <protection locked="0"/>
    </xf>
    <xf numFmtId="44" fontId="0" fillId="4" borderId="4" xfId="20" applyFont="1" applyFill="1" applyBorder="1" applyAlignment="1" applyProtection="1">
      <alignment horizont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  <cellStyle name="Normální 17" xfId="22"/>
    <cellStyle name="Normální 18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8"/>
  <sheetViews>
    <sheetView tabSelected="1" zoomScale="85" zoomScaleNormal="85" workbookViewId="0" topLeftCell="A13">
      <selection activeCell="F13" sqref="F13"/>
    </sheetView>
  </sheetViews>
  <sheetFormatPr defaultColWidth="9.140625" defaultRowHeight="15"/>
  <cols>
    <col min="1" max="1" width="3.140625" style="0" customWidth="1"/>
    <col min="2" max="2" width="8.7109375" style="13" bestFit="1" customWidth="1"/>
    <col min="3" max="3" width="67.57421875" style="0" customWidth="1"/>
    <col min="4" max="4" width="17.8515625" style="0" customWidth="1"/>
    <col min="5" max="5" width="17.00390625" style="0" customWidth="1"/>
    <col min="6" max="8" width="19.28125" style="0" customWidth="1"/>
    <col min="9" max="9" width="3.00390625" style="0" customWidth="1"/>
    <col min="10" max="12" width="19.28125" style="0" customWidth="1"/>
  </cols>
  <sheetData>
    <row r="1" spans="1:12" ht="15">
      <c r="A1" s="38"/>
      <c r="B1" s="39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customHeight="1">
      <c r="A2" s="38"/>
      <c r="B2" s="75" t="s">
        <v>64</v>
      </c>
      <c r="C2" s="76"/>
      <c r="D2" s="81" t="s">
        <v>58</v>
      </c>
      <c r="E2" s="81"/>
      <c r="F2" s="38"/>
      <c r="G2" s="38"/>
      <c r="H2" s="38"/>
      <c r="I2" s="38"/>
      <c r="J2" s="38"/>
      <c r="K2" s="38"/>
      <c r="L2" s="89" t="s">
        <v>77</v>
      </c>
    </row>
    <row r="3" spans="1:12" ht="15" customHeight="1">
      <c r="A3" s="38"/>
      <c r="B3" s="77"/>
      <c r="C3" s="78"/>
      <c r="D3" s="81"/>
      <c r="E3" s="81"/>
      <c r="F3" s="38"/>
      <c r="G3" s="38"/>
      <c r="H3" s="38"/>
      <c r="I3" s="38"/>
      <c r="J3" s="38"/>
      <c r="K3" s="38"/>
      <c r="L3" s="89"/>
    </row>
    <row r="4" spans="1:12" ht="15" customHeight="1">
      <c r="A4" s="38"/>
      <c r="B4" s="77"/>
      <c r="C4" s="78"/>
      <c r="D4" s="38"/>
      <c r="E4" s="38"/>
      <c r="F4" s="38"/>
      <c r="G4" s="38"/>
      <c r="H4" s="38"/>
      <c r="I4" s="38"/>
      <c r="J4" s="38"/>
      <c r="K4" s="38"/>
      <c r="L4" s="72" t="s">
        <v>78</v>
      </c>
    </row>
    <row r="5" spans="1:12" ht="15" customHeight="1">
      <c r="A5" s="38"/>
      <c r="B5" s="77"/>
      <c r="C5" s="78"/>
      <c r="D5" s="82" t="s">
        <v>79</v>
      </c>
      <c r="E5" s="82"/>
      <c r="F5" s="82"/>
      <c r="G5" s="38"/>
      <c r="H5" s="38"/>
      <c r="I5" s="38"/>
      <c r="J5" s="38"/>
      <c r="K5" s="38"/>
      <c r="L5" s="38"/>
    </row>
    <row r="6" spans="1:12" ht="15" customHeight="1">
      <c r="A6" s="38"/>
      <c r="B6" s="79"/>
      <c r="C6" s="80"/>
      <c r="D6" s="82"/>
      <c r="E6" s="82"/>
      <c r="F6" s="82"/>
      <c r="G6" s="38"/>
      <c r="H6" s="38"/>
      <c r="I6" s="38"/>
      <c r="J6" s="38"/>
      <c r="K6" s="38"/>
      <c r="L6" s="38"/>
    </row>
    <row r="7" spans="1:12" ht="15">
      <c r="A7" s="38"/>
      <c r="B7" s="39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2" ht="15.6">
      <c r="A8" s="38"/>
      <c r="B8" s="39"/>
      <c r="C8" s="40" t="s">
        <v>57</v>
      </c>
      <c r="D8" s="38"/>
      <c r="E8" s="38"/>
      <c r="F8" s="38"/>
      <c r="G8" s="38"/>
      <c r="H8" s="38"/>
      <c r="I8" s="38"/>
      <c r="J8" s="38"/>
      <c r="K8" s="40"/>
      <c r="L8" s="38"/>
    </row>
    <row r="9" spans="1:12" ht="15">
      <c r="A9" s="38"/>
      <c r="B9" s="39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1:12" ht="14.4" customHeight="1">
      <c r="A10" s="38"/>
      <c r="B10" s="83" t="s">
        <v>60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</row>
    <row r="11" spans="1:12" ht="15">
      <c r="A11" s="38"/>
      <c r="B11" s="85" t="s">
        <v>0</v>
      </c>
      <c r="C11" s="86" t="s">
        <v>1</v>
      </c>
      <c r="D11" s="86" t="s">
        <v>2</v>
      </c>
      <c r="E11" s="86" t="s">
        <v>3</v>
      </c>
      <c r="F11" s="87" t="s">
        <v>4</v>
      </c>
      <c r="G11" s="87"/>
      <c r="H11" s="87"/>
      <c r="I11" s="35"/>
      <c r="J11" s="87" t="s">
        <v>51</v>
      </c>
      <c r="K11" s="87"/>
      <c r="L11" s="88" t="s">
        <v>50</v>
      </c>
    </row>
    <row r="12" spans="1:12" ht="15">
      <c r="A12" s="38"/>
      <c r="B12" s="85"/>
      <c r="C12" s="86"/>
      <c r="D12" s="86"/>
      <c r="E12" s="86"/>
      <c r="F12" s="17" t="s">
        <v>5</v>
      </c>
      <c r="G12" s="17" t="s">
        <v>6</v>
      </c>
      <c r="H12" s="17" t="s">
        <v>7</v>
      </c>
      <c r="I12" s="36"/>
      <c r="J12" s="17" t="s">
        <v>6</v>
      </c>
      <c r="K12" s="17" t="s">
        <v>7</v>
      </c>
      <c r="L12" s="88"/>
    </row>
    <row r="13" spans="1:12" ht="17.4" customHeight="1">
      <c r="A13" s="38"/>
      <c r="B13" s="18" t="s">
        <v>8</v>
      </c>
      <c r="C13" s="19" t="s">
        <v>9</v>
      </c>
      <c r="D13" s="20"/>
      <c r="E13" s="20"/>
      <c r="F13" s="21"/>
      <c r="G13" s="22"/>
      <c r="H13" s="22"/>
      <c r="I13" s="2"/>
      <c r="J13" s="22"/>
      <c r="K13" s="22"/>
      <c r="L13" s="88"/>
    </row>
    <row r="14" spans="1:12" s="52" customFormat="1" ht="17.4" customHeight="1">
      <c r="A14" s="48"/>
      <c r="B14" s="32" t="s">
        <v>10</v>
      </c>
      <c r="C14" s="96" t="s">
        <v>74</v>
      </c>
      <c r="D14" s="97">
        <v>20</v>
      </c>
      <c r="E14" s="49" t="s">
        <v>11</v>
      </c>
      <c r="F14" s="98"/>
      <c r="G14" s="66">
        <f aca="true" t="shared" si="0" ref="G14:G20">D14*F14</f>
        <v>0</v>
      </c>
      <c r="H14" s="66" t="s">
        <v>12</v>
      </c>
      <c r="I14" s="50"/>
      <c r="J14" s="66">
        <f>G14*1.21</f>
        <v>0</v>
      </c>
      <c r="K14" s="66" t="s">
        <v>12</v>
      </c>
      <c r="L14" s="65">
        <f>J14-G14</f>
        <v>0</v>
      </c>
    </row>
    <row r="15" spans="1:12" s="52" customFormat="1" ht="17.4" customHeight="1">
      <c r="A15" s="48"/>
      <c r="B15" s="32" t="s">
        <v>13</v>
      </c>
      <c r="C15" s="96" t="s">
        <v>75</v>
      </c>
      <c r="D15" s="97">
        <v>180</v>
      </c>
      <c r="E15" s="53" t="s">
        <v>11</v>
      </c>
      <c r="F15" s="98"/>
      <c r="G15" s="66">
        <f t="shared" si="0"/>
        <v>0</v>
      </c>
      <c r="H15" s="66" t="s">
        <v>12</v>
      </c>
      <c r="I15" s="51"/>
      <c r="J15" s="66">
        <f>G15*1.21</f>
        <v>0</v>
      </c>
      <c r="K15" s="66" t="s">
        <v>12</v>
      </c>
      <c r="L15" s="65">
        <f>J15-G15</f>
        <v>0</v>
      </c>
    </row>
    <row r="16" spans="1:12" s="52" customFormat="1" ht="17.4" customHeight="1">
      <c r="A16" s="48"/>
      <c r="B16" s="32" t="s">
        <v>14</v>
      </c>
      <c r="C16" s="96" t="s">
        <v>86</v>
      </c>
      <c r="D16" s="97">
        <v>25</v>
      </c>
      <c r="E16" s="53" t="s">
        <v>11</v>
      </c>
      <c r="F16" s="98"/>
      <c r="G16" s="66">
        <f t="shared" si="0"/>
        <v>0</v>
      </c>
      <c r="H16" s="65" t="s">
        <v>12</v>
      </c>
      <c r="I16" s="51"/>
      <c r="J16" s="66">
        <f aca="true" t="shared" si="1" ref="J16:J20">G16*1.21</f>
        <v>0</v>
      </c>
      <c r="K16" s="65" t="s">
        <v>12</v>
      </c>
      <c r="L16" s="65">
        <f aca="true" t="shared" si="2" ref="L16:L20">J16-G16</f>
        <v>0</v>
      </c>
    </row>
    <row r="17" spans="1:12" s="52" customFormat="1" ht="17.4" customHeight="1">
      <c r="A17" s="48"/>
      <c r="B17" s="32" t="s">
        <v>15</v>
      </c>
      <c r="C17" s="96" t="s">
        <v>82</v>
      </c>
      <c r="D17" s="97">
        <v>42</v>
      </c>
      <c r="E17" s="53" t="s">
        <v>11</v>
      </c>
      <c r="F17" s="98"/>
      <c r="G17" s="66">
        <f t="shared" si="0"/>
        <v>0</v>
      </c>
      <c r="H17" s="65" t="s">
        <v>12</v>
      </c>
      <c r="I17" s="51"/>
      <c r="J17" s="66">
        <f t="shared" si="1"/>
        <v>0</v>
      </c>
      <c r="K17" s="65" t="s">
        <v>12</v>
      </c>
      <c r="L17" s="65">
        <f t="shared" si="2"/>
        <v>0</v>
      </c>
    </row>
    <row r="18" spans="1:12" s="52" customFormat="1" ht="17.4" customHeight="1">
      <c r="A18" s="48"/>
      <c r="B18" s="32" t="s">
        <v>16</v>
      </c>
      <c r="C18" s="96" t="s">
        <v>83</v>
      </c>
      <c r="D18" s="97">
        <v>20</v>
      </c>
      <c r="E18" s="53" t="s">
        <v>11</v>
      </c>
      <c r="F18" s="98"/>
      <c r="G18" s="66">
        <f t="shared" si="0"/>
        <v>0</v>
      </c>
      <c r="H18" s="65" t="s">
        <v>12</v>
      </c>
      <c r="I18" s="51"/>
      <c r="J18" s="66">
        <f t="shared" si="1"/>
        <v>0</v>
      </c>
      <c r="K18" s="65" t="s">
        <v>12</v>
      </c>
      <c r="L18" s="65">
        <f t="shared" si="2"/>
        <v>0</v>
      </c>
    </row>
    <row r="19" spans="1:12" s="52" customFormat="1" ht="17.4" customHeight="1">
      <c r="A19" s="48"/>
      <c r="B19" s="32" t="s">
        <v>54</v>
      </c>
      <c r="C19" s="96" t="s">
        <v>84</v>
      </c>
      <c r="D19" s="97">
        <v>24</v>
      </c>
      <c r="E19" s="53" t="s">
        <v>11</v>
      </c>
      <c r="F19" s="98"/>
      <c r="G19" s="66">
        <f t="shared" si="0"/>
        <v>0</v>
      </c>
      <c r="H19" s="65" t="s">
        <v>12</v>
      </c>
      <c r="I19" s="51"/>
      <c r="J19" s="66">
        <f t="shared" si="1"/>
        <v>0</v>
      </c>
      <c r="K19" s="65" t="s">
        <v>12</v>
      </c>
      <c r="L19" s="65">
        <f t="shared" si="2"/>
        <v>0</v>
      </c>
    </row>
    <row r="20" spans="1:12" s="52" customFormat="1" ht="17.4" customHeight="1">
      <c r="A20" s="48"/>
      <c r="B20" s="32" t="s">
        <v>17</v>
      </c>
      <c r="C20" s="96" t="s">
        <v>85</v>
      </c>
      <c r="D20" s="97">
        <v>57</v>
      </c>
      <c r="E20" s="53" t="s">
        <v>11</v>
      </c>
      <c r="F20" s="98"/>
      <c r="G20" s="66">
        <f t="shared" si="0"/>
        <v>0</v>
      </c>
      <c r="H20" s="65" t="s">
        <v>12</v>
      </c>
      <c r="I20" s="51"/>
      <c r="J20" s="66">
        <f t="shared" si="1"/>
        <v>0</v>
      </c>
      <c r="K20" s="65" t="s">
        <v>12</v>
      </c>
      <c r="L20" s="65">
        <f t="shared" si="2"/>
        <v>0</v>
      </c>
    </row>
    <row r="21" spans="2:12" ht="17.4" customHeight="1">
      <c r="B21" s="32"/>
      <c r="C21" s="94" t="s">
        <v>76</v>
      </c>
      <c r="D21" s="95">
        <f>SUM(D14:D20)</f>
        <v>368</v>
      </c>
      <c r="E21" s="1"/>
      <c r="F21" s="41"/>
      <c r="G21" s="2"/>
      <c r="H21" s="2"/>
      <c r="I21" s="2"/>
      <c r="J21" s="2"/>
      <c r="K21" s="2"/>
      <c r="L21" s="2"/>
    </row>
    <row r="22" spans="2:12" ht="17.4" customHeight="1">
      <c r="B22" s="64" t="s">
        <v>18</v>
      </c>
      <c r="C22" s="62" t="s">
        <v>65</v>
      </c>
      <c r="D22" s="63">
        <v>22</v>
      </c>
      <c r="E22" s="1" t="s">
        <v>11</v>
      </c>
      <c r="F22" s="98"/>
      <c r="G22" s="2" t="s">
        <v>12</v>
      </c>
      <c r="H22" s="2">
        <f>D22*F22</f>
        <v>0</v>
      </c>
      <c r="I22" s="2"/>
      <c r="J22" s="2" t="s">
        <v>12</v>
      </c>
      <c r="K22" s="65">
        <f>H22*1.21</f>
        <v>0</v>
      </c>
      <c r="L22" s="65">
        <f>K22-H22</f>
        <v>0</v>
      </c>
    </row>
    <row r="23" spans="2:12" ht="17.4" customHeight="1">
      <c r="B23" s="64" t="s">
        <v>53</v>
      </c>
      <c r="C23" s="62" t="s">
        <v>66</v>
      </c>
      <c r="D23" s="63">
        <v>3</v>
      </c>
      <c r="E23" s="1" t="s">
        <v>11</v>
      </c>
      <c r="F23" s="71"/>
      <c r="G23" s="2" t="s">
        <v>12</v>
      </c>
      <c r="H23" s="2">
        <f aca="true" t="shared" si="3" ref="H23:H25">D23*F23</f>
        <v>0</v>
      </c>
      <c r="I23" s="2"/>
      <c r="J23" s="2" t="s">
        <v>12</v>
      </c>
      <c r="K23" s="65">
        <f>H23*1.21</f>
        <v>0</v>
      </c>
      <c r="L23" s="65">
        <f>K23-H23</f>
        <v>0</v>
      </c>
    </row>
    <row r="24" spans="2:12" ht="17.4" customHeight="1">
      <c r="B24" s="64" t="s">
        <v>55</v>
      </c>
      <c r="C24" s="62" t="s">
        <v>67</v>
      </c>
      <c r="D24" s="63">
        <v>6</v>
      </c>
      <c r="E24" s="1" t="s">
        <v>11</v>
      </c>
      <c r="F24" s="71"/>
      <c r="G24" s="2" t="s">
        <v>12</v>
      </c>
      <c r="H24" s="2">
        <f t="shared" si="3"/>
        <v>0</v>
      </c>
      <c r="I24" s="2"/>
      <c r="J24" s="2" t="s">
        <v>12</v>
      </c>
      <c r="K24" s="65">
        <f>H24*1.21</f>
        <v>0</v>
      </c>
      <c r="L24" s="65">
        <f>K24-H24</f>
        <v>0</v>
      </c>
    </row>
    <row r="25" spans="2:12" ht="17.4" customHeight="1">
      <c r="B25" s="64" t="s">
        <v>56</v>
      </c>
      <c r="C25" s="74" t="s">
        <v>81</v>
      </c>
      <c r="D25" s="63">
        <v>62</v>
      </c>
      <c r="E25" s="1" t="s">
        <v>11</v>
      </c>
      <c r="F25" s="73"/>
      <c r="G25" s="2" t="s">
        <v>12</v>
      </c>
      <c r="H25" s="2">
        <f t="shared" si="3"/>
        <v>0</v>
      </c>
      <c r="I25" s="2"/>
      <c r="J25" s="2" t="s">
        <v>12</v>
      </c>
      <c r="K25" s="2">
        <f>H25*1.21</f>
        <v>0</v>
      </c>
      <c r="L25" s="2">
        <f>K25-H25</f>
        <v>0</v>
      </c>
    </row>
    <row r="26" spans="2:12" ht="17.4" customHeight="1">
      <c r="B26" s="64" t="s">
        <v>80</v>
      </c>
      <c r="C26" s="62" t="s">
        <v>68</v>
      </c>
      <c r="D26" s="63">
        <v>333</v>
      </c>
      <c r="E26" s="1" t="s">
        <v>3</v>
      </c>
      <c r="F26" s="98"/>
      <c r="G26" s="66">
        <f aca="true" t="shared" si="4" ref="G26">D26*F26</f>
        <v>0</v>
      </c>
      <c r="H26" s="65" t="s">
        <v>12</v>
      </c>
      <c r="I26" s="2"/>
      <c r="J26" s="66">
        <f aca="true" t="shared" si="5" ref="J26">G26*1.21</f>
        <v>0</v>
      </c>
      <c r="K26" s="65" t="s">
        <v>12</v>
      </c>
      <c r="L26" s="65">
        <f aca="true" t="shared" si="6" ref="L26">J26-G26</f>
        <v>0</v>
      </c>
    </row>
    <row r="27" ht="17.4" customHeight="1">
      <c r="A27" s="38"/>
    </row>
    <row r="28" spans="1:12" ht="17.4" customHeight="1">
      <c r="A28" s="38"/>
      <c r="B28" s="14"/>
      <c r="C28" s="3"/>
      <c r="D28" s="4"/>
      <c r="E28" s="4"/>
      <c r="F28" s="5"/>
      <c r="G28" s="6"/>
      <c r="H28" s="6"/>
      <c r="I28" s="6"/>
      <c r="J28" s="6"/>
      <c r="K28" s="6"/>
      <c r="L28" s="6"/>
    </row>
    <row r="29" spans="1:12" ht="17.4" customHeight="1">
      <c r="A29" s="38"/>
      <c r="B29" s="18" t="s">
        <v>20</v>
      </c>
      <c r="C29" s="19" t="s">
        <v>21</v>
      </c>
      <c r="D29" s="20"/>
      <c r="E29" s="20"/>
      <c r="F29" s="20"/>
      <c r="G29" s="22"/>
      <c r="H29" s="22"/>
      <c r="I29" s="2"/>
      <c r="J29" s="22"/>
      <c r="K29" s="22"/>
      <c r="L29" s="22"/>
    </row>
    <row r="30" spans="1:12" s="52" customFormat="1" ht="17.4" customHeight="1">
      <c r="A30" s="48"/>
      <c r="B30" s="15" t="s">
        <v>22</v>
      </c>
      <c r="C30" s="62" t="s">
        <v>45</v>
      </c>
      <c r="D30" s="67">
        <f>337</f>
        <v>337</v>
      </c>
      <c r="E30" s="70" t="s">
        <v>11</v>
      </c>
      <c r="F30" s="71"/>
      <c r="G30" s="65">
        <f aca="true" t="shared" si="7" ref="G30:G32">D30*F30</f>
        <v>0</v>
      </c>
      <c r="H30" s="65" t="s">
        <v>12</v>
      </c>
      <c r="I30" s="51"/>
      <c r="J30" s="65">
        <f>G30*1.21</f>
        <v>0</v>
      </c>
      <c r="K30" s="65" t="s">
        <v>12</v>
      </c>
      <c r="L30" s="65">
        <f>J30-G30</f>
        <v>0</v>
      </c>
    </row>
    <row r="31" spans="1:12" s="52" customFormat="1" ht="17.4" customHeight="1">
      <c r="A31" s="48"/>
      <c r="B31" s="15" t="s">
        <v>23</v>
      </c>
      <c r="C31" s="62" t="s">
        <v>46</v>
      </c>
      <c r="D31" s="68">
        <f>D21</f>
        <v>368</v>
      </c>
      <c r="E31" s="70" t="s">
        <v>11</v>
      </c>
      <c r="F31" s="71"/>
      <c r="G31" s="65">
        <f t="shared" si="7"/>
        <v>0</v>
      </c>
      <c r="H31" s="65" t="s">
        <v>12</v>
      </c>
      <c r="I31" s="51"/>
      <c r="J31" s="65">
        <f aca="true" t="shared" si="8" ref="J31:J32">G31*1.21</f>
        <v>0</v>
      </c>
      <c r="K31" s="65" t="s">
        <v>12</v>
      </c>
      <c r="L31" s="65">
        <f aca="true" t="shared" si="9" ref="L31:L32">J31-G31</f>
        <v>0</v>
      </c>
    </row>
    <row r="32" spans="1:12" s="52" customFormat="1" ht="17.4" customHeight="1">
      <c r="A32" s="48"/>
      <c r="B32" s="15" t="s">
        <v>52</v>
      </c>
      <c r="C32" s="62" t="s">
        <v>69</v>
      </c>
      <c r="D32" s="68">
        <f>D26</f>
        <v>333</v>
      </c>
      <c r="E32" s="70" t="s">
        <v>72</v>
      </c>
      <c r="F32" s="71"/>
      <c r="G32" s="65">
        <f t="shared" si="7"/>
        <v>0</v>
      </c>
      <c r="H32" s="65" t="s">
        <v>12</v>
      </c>
      <c r="I32" s="51"/>
      <c r="J32" s="65">
        <f t="shared" si="8"/>
        <v>0</v>
      </c>
      <c r="K32" s="65" t="s">
        <v>12</v>
      </c>
      <c r="L32" s="65">
        <f t="shared" si="9"/>
        <v>0</v>
      </c>
    </row>
    <row r="33" spans="1:12" s="52" customFormat="1" ht="17.4" customHeight="1">
      <c r="A33" s="48"/>
      <c r="B33" s="15" t="s">
        <v>73</v>
      </c>
      <c r="C33" s="62" t="s">
        <v>70</v>
      </c>
      <c r="D33" s="68">
        <f>SUM(D22:D24)</f>
        <v>31</v>
      </c>
      <c r="E33" s="70" t="s">
        <v>11</v>
      </c>
      <c r="F33" s="71"/>
      <c r="G33" s="2" t="s">
        <v>12</v>
      </c>
      <c r="H33" s="2">
        <f>D33*F33</f>
        <v>0</v>
      </c>
      <c r="I33" s="51"/>
      <c r="J33" s="2" t="s">
        <v>12</v>
      </c>
      <c r="K33" s="65">
        <f>H33*1.21</f>
        <v>0</v>
      </c>
      <c r="L33" s="65">
        <f>K33-H33</f>
        <v>0</v>
      </c>
    </row>
    <row r="34" spans="1:12" ht="17.4" customHeight="1">
      <c r="A34" s="38"/>
      <c r="B34" s="14"/>
      <c r="C34" s="3"/>
      <c r="D34" s="4"/>
      <c r="E34" s="4"/>
      <c r="F34" s="7"/>
      <c r="G34" s="6"/>
      <c r="H34" s="6"/>
      <c r="I34" s="6"/>
      <c r="J34" s="6"/>
      <c r="K34" s="6"/>
      <c r="L34" s="6"/>
    </row>
    <row r="35" spans="1:12" ht="17.4" customHeight="1">
      <c r="A35" s="38"/>
      <c r="B35" s="18" t="s">
        <v>24</v>
      </c>
      <c r="C35" s="19" t="s">
        <v>25</v>
      </c>
      <c r="D35" s="20"/>
      <c r="E35" s="20"/>
      <c r="F35" s="23"/>
      <c r="G35" s="22"/>
      <c r="H35" s="22"/>
      <c r="I35" s="2"/>
      <c r="J35" s="22"/>
      <c r="K35" s="22"/>
      <c r="L35" s="22"/>
    </row>
    <row r="36" spans="1:12" s="52" customFormat="1" ht="17.4" customHeight="1">
      <c r="A36" s="48"/>
      <c r="B36" s="53" t="s">
        <v>26</v>
      </c>
      <c r="C36" s="69" t="s">
        <v>47</v>
      </c>
      <c r="D36" s="68">
        <v>185</v>
      </c>
      <c r="E36" s="1" t="s">
        <v>29</v>
      </c>
      <c r="F36" s="71"/>
      <c r="G36" s="2">
        <f aca="true" t="shared" si="10" ref="G36:G37">D36*F36</f>
        <v>0</v>
      </c>
      <c r="H36" s="2" t="s">
        <v>12</v>
      </c>
      <c r="I36" s="51"/>
      <c r="J36" s="65">
        <f>G36*1.21</f>
        <v>0</v>
      </c>
      <c r="K36" s="2" t="s">
        <v>12</v>
      </c>
      <c r="L36" s="65">
        <f>J36-G36</f>
        <v>0</v>
      </c>
    </row>
    <row r="37" spans="1:12" s="52" customFormat="1" ht="17.4" customHeight="1">
      <c r="A37" s="48"/>
      <c r="B37" s="53" t="s">
        <v>27</v>
      </c>
      <c r="C37" s="69" t="s">
        <v>48</v>
      </c>
      <c r="D37" s="68">
        <f>D21</f>
        <v>368</v>
      </c>
      <c r="E37" s="1" t="s">
        <v>11</v>
      </c>
      <c r="F37" s="71"/>
      <c r="G37" s="2">
        <f t="shared" si="10"/>
        <v>0</v>
      </c>
      <c r="H37" s="2" t="s">
        <v>12</v>
      </c>
      <c r="I37" s="51"/>
      <c r="J37" s="65">
        <f aca="true" t="shared" si="11" ref="J37">G37*1.21</f>
        <v>0</v>
      </c>
      <c r="K37" s="2" t="s">
        <v>12</v>
      </c>
      <c r="L37" s="65">
        <f>J37-G37</f>
        <v>0</v>
      </c>
    </row>
    <row r="38" spans="1:12" s="52" customFormat="1" ht="17.4" customHeight="1">
      <c r="A38" s="48"/>
      <c r="B38" s="53" t="s">
        <v>28</v>
      </c>
      <c r="C38" s="69" t="s">
        <v>71</v>
      </c>
      <c r="D38" s="68">
        <v>1</v>
      </c>
      <c r="E38" s="70" t="s">
        <v>19</v>
      </c>
      <c r="F38" s="71"/>
      <c r="G38" s="2" t="s">
        <v>12</v>
      </c>
      <c r="H38" s="2">
        <f aca="true" t="shared" si="12" ref="H38">D38*F38</f>
        <v>0</v>
      </c>
      <c r="I38" s="51"/>
      <c r="J38" s="2" t="s">
        <v>12</v>
      </c>
      <c r="K38" s="65">
        <f>H38*1.21</f>
        <v>0</v>
      </c>
      <c r="L38" s="65">
        <f>K38-H38</f>
        <v>0</v>
      </c>
    </row>
    <row r="39" spans="1:12" s="52" customFormat="1" ht="17.4" customHeight="1">
      <c r="A39" s="48"/>
      <c r="B39" s="53" t="s">
        <v>30</v>
      </c>
      <c r="C39" s="54" t="s">
        <v>49</v>
      </c>
      <c r="D39" s="53">
        <v>15</v>
      </c>
      <c r="E39" s="53" t="s">
        <v>11</v>
      </c>
      <c r="F39" s="55"/>
      <c r="G39" s="51" t="s">
        <v>12</v>
      </c>
      <c r="H39" s="51">
        <f aca="true" t="shared" si="13" ref="H39">D39*F39</f>
        <v>0</v>
      </c>
      <c r="I39" s="51"/>
      <c r="J39" s="51" t="s">
        <v>12</v>
      </c>
      <c r="K39" s="51">
        <f>H39*1.21</f>
        <v>0</v>
      </c>
      <c r="L39" s="51">
        <f>K39-H39</f>
        <v>0</v>
      </c>
    </row>
    <row r="40" spans="1:12" ht="17.4" customHeight="1">
      <c r="A40" s="38"/>
      <c r="B40" s="24" t="s">
        <v>31</v>
      </c>
      <c r="C40" s="25">
        <f>SUM(G14:H39)</f>
        <v>0</v>
      </c>
      <c r="D40" s="19"/>
      <c r="E40" s="19"/>
      <c r="F40" s="26"/>
      <c r="G40" s="25">
        <f>SUM(G14:G39)</f>
        <v>0</v>
      </c>
      <c r="H40" s="25">
        <f>SUM(H14:H39)</f>
        <v>0</v>
      </c>
      <c r="I40" s="37"/>
      <c r="J40" s="25">
        <f>SUM(J14:J39)</f>
        <v>0</v>
      </c>
      <c r="K40" s="25">
        <f>SUM(K14:K39)</f>
        <v>0</v>
      </c>
      <c r="L40" s="25">
        <f>SUM(L14:L39)</f>
        <v>0</v>
      </c>
    </row>
    <row r="41" spans="1:12" ht="17.4" customHeight="1">
      <c r="A41" s="38"/>
      <c r="B41" s="14"/>
      <c r="C41" s="8"/>
      <c r="D41" s="4"/>
      <c r="E41" s="4"/>
      <c r="F41" s="5"/>
      <c r="G41" s="6"/>
      <c r="H41" s="6"/>
      <c r="I41" s="6"/>
      <c r="J41" s="6"/>
      <c r="K41" s="6"/>
      <c r="L41" s="6"/>
    </row>
    <row r="42" spans="1:12" ht="17.4" customHeight="1">
      <c r="A42" s="38"/>
      <c r="B42" s="24"/>
      <c r="C42" s="27" t="s">
        <v>32</v>
      </c>
      <c r="D42" s="28"/>
      <c r="E42" s="28" t="s">
        <v>33</v>
      </c>
      <c r="F42" s="29" t="s">
        <v>34</v>
      </c>
      <c r="G42" s="28" t="s">
        <v>35</v>
      </c>
      <c r="H42" s="28" t="s">
        <v>36</v>
      </c>
      <c r="I42" s="33"/>
      <c r="J42" s="34"/>
      <c r="K42" s="46" t="s">
        <v>61</v>
      </c>
      <c r="L42" s="47"/>
    </row>
    <row r="43" spans="1:12" s="52" customFormat="1" ht="17.4" customHeight="1">
      <c r="A43" s="48"/>
      <c r="B43" s="15" t="s">
        <v>37</v>
      </c>
      <c r="C43" s="56" t="s">
        <v>38</v>
      </c>
      <c r="D43" s="53"/>
      <c r="E43" s="53"/>
      <c r="F43" s="57">
        <f>C40</f>
        <v>0</v>
      </c>
      <c r="G43" s="51">
        <f>H43-F43</f>
        <v>0</v>
      </c>
      <c r="H43" s="51">
        <f>F43*1.21</f>
        <v>0</v>
      </c>
      <c r="I43" s="58"/>
      <c r="J43" s="59"/>
      <c r="K43" s="90" t="s">
        <v>63</v>
      </c>
      <c r="L43" s="91"/>
    </row>
    <row r="44" spans="1:12" s="52" customFormat="1" ht="17.4" customHeight="1">
      <c r="A44" s="48"/>
      <c r="B44" s="15" t="s">
        <v>39</v>
      </c>
      <c r="C44" s="56" t="s">
        <v>40</v>
      </c>
      <c r="D44" s="56"/>
      <c r="E44" s="60" t="e">
        <f>F44/F43</f>
        <v>#DIV/0!</v>
      </c>
      <c r="F44" s="61">
        <f>G40</f>
        <v>0</v>
      </c>
      <c r="G44" s="51">
        <f aca="true" t="shared" si="14" ref="G44:G45">H44-F44</f>
        <v>0</v>
      </c>
      <c r="H44" s="51">
        <f aca="true" t="shared" si="15" ref="H44:H45">F44*1.21</f>
        <v>0</v>
      </c>
      <c r="I44" s="58"/>
      <c r="J44" s="59"/>
      <c r="K44" s="90"/>
      <c r="L44" s="91"/>
    </row>
    <row r="45" spans="1:12" s="52" customFormat="1" ht="17.4" customHeight="1">
      <c r="A45" s="48"/>
      <c r="B45" s="15" t="s">
        <v>41</v>
      </c>
      <c r="C45" s="56" t="s">
        <v>42</v>
      </c>
      <c r="D45" s="56"/>
      <c r="E45" s="60" t="e">
        <f>F45/F43</f>
        <v>#DIV/0!</v>
      </c>
      <c r="F45" s="61">
        <f>H40</f>
        <v>0</v>
      </c>
      <c r="G45" s="51">
        <f t="shared" si="14"/>
        <v>0</v>
      </c>
      <c r="H45" s="51">
        <f t="shared" si="15"/>
        <v>0</v>
      </c>
      <c r="I45" s="58"/>
      <c r="J45" s="59"/>
      <c r="K45" s="92" t="s">
        <v>62</v>
      </c>
      <c r="L45" s="93"/>
    </row>
    <row r="46" spans="1:12" ht="15">
      <c r="A46" s="38"/>
      <c r="B46" s="45"/>
      <c r="C46" s="42"/>
      <c r="D46" s="42"/>
      <c r="E46" s="43"/>
      <c r="F46" s="44"/>
      <c r="G46" s="6"/>
      <c r="H46" s="6"/>
      <c r="I46" s="34"/>
      <c r="J46" s="34"/>
      <c r="K46" s="34"/>
      <c r="L46" s="34"/>
    </row>
    <row r="47" spans="1:12" ht="15">
      <c r="A47" s="38"/>
      <c r="B47" s="14"/>
      <c r="C47" s="9"/>
      <c r="D47" s="4"/>
      <c r="E47" s="4"/>
      <c r="F47" s="5"/>
      <c r="G47" s="6"/>
      <c r="H47" s="6"/>
      <c r="I47" s="6"/>
      <c r="J47" s="6"/>
      <c r="K47" s="6"/>
      <c r="L47" s="6"/>
    </row>
    <row r="48" spans="1:12" ht="15" thickBot="1">
      <c r="A48" s="38"/>
      <c r="B48" s="16" t="s">
        <v>43</v>
      </c>
      <c r="C48" s="10">
        <f ca="1">TODAY()</f>
        <v>43620</v>
      </c>
      <c r="D48" s="11"/>
      <c r="E48" s="11"/>
      <c r="F48" s="12" t="s">
        <v>44</v>
      </c>
      <c r="G48" s="84" t="s">
        <v>59</v>
      </c>
      <c r="H48" s="84"/>
      <c r="I48" s="30"/>
      <c r="J48" s="84"/>
      <c r="K48" s="84"/>
      <c r="L48" s="31"/>
    </row>
  </sheetData>
  <sheetProtection algorithmName="SHA-512" hashValue="ahfZkGSCL/M2lSM06V/j8oE2FMEnifkeQsj1zKSu4eI7T54iqEksftJX/iM7N+Qfk9lGOmeo4DtcuoKbbowqaQ==" saltValue="85aHipusfYj3orEfL8z7Ag==" spinCount="100000" sheet="1" objects="1" scenarios="1"/>
  <mergeCells count="16">
    <mergeCell ref="B2:C6"/>
    <mergeCell ref="D2:E3"/>
    <mergeCell ref="D5:F6"/>
    <mergeCell ref="B10:L10"/>
    <mergeCell ref="G48:H48"/>
    <mergeCell ref="B11:B12"/>
    <mergeCell ref="C11:C12"/>
    <mergeCell ref="D11:D12"/>
    <mergeCell ref="E11:E12"/>
    <mergeCell ref="F11:H11"/>
    <mergeCell ref="J48:K48"/>
    <mergeCell ref="J11:K11"/>
    <mergeCell ref="L11:L13"/>
    <mergeCell ref="L2:L3"/>
    <mergeCell ref="K43:L44"/>
    <mergeCell ref="K45:L45"/>
  </mergeCells>
  <printOptions/>
  <pageMargins left="0.7" right="0.7" top="0.53" bottom="0.54" header="0.3" footer="0.3"/>
  <pageSetup fitToHeight="0" fitToWidth="1" horizontalDpi="360" verticalDpi="36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2019-06-04T04:44:25Z</dcterms:modified>
  <cp:category/>
  <cp:version/>
  <cp:contentType/>
  <cp:contentStatus/>
</cp:coreProperties>
</file>