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11730" tabRatio="500" activeTab="0"/>
  </bookViews>
  <sheets>
    <sheet name="Návrh 3" sheetId="1" r:id="rId1"/>
  </sheets>
  <definedNames/>
  <calcPr fullCalcOnLoad="1"/>
</workbook>
</file>

<file path=xl/sharedStrings.xml><?xml version="1.0" encoding="utf-8"?>
<sst xmlns="http://schemas.openxmlformats.org/spreadsheetml/2006/main" count="231" uniqueCount="114">
  <si>
    <t>Kód odpadu</t>
  </si>
  <si>
    <t>Název odpadu</t>
  </si>
  <si>
    <t>Kategorie</t>
  </si>
  <si>
    <t>15 01 10*</t>
  </si>
  <si>
    <t>Obaly obsahující zbytky nebezpečných látek nebo obaly těmito látkami znečištěné</t>
  </si>
  <si>
    <t>15 02 02*</t>
  </si>
  <si>
    <t>Absorpční činidla, filtrační materiály (včetně olejových filtrů jinak blíže neurčených), čisticí tkaniny a ochranné oděvy znečištěné nebezpečnými látkami</t>
  </si>
  <si>
    <t>16 01 03</t>
  </si>
  <si>
    <t>Pneumatiky</t>
  </si>
  <si>
    <t>16 01 11*</t>
  </si>
  <si>
    <t>Brzdové destičky obsahující asbest</t>
  </si>
  <si>
    <t>16 01 13*</t>
  </si>
  <si>
    <t>Brzdové kapaliny</t>
  </si>
  <si>
    <t>16 01 14*</t>
  </si>
  <si>
    <t>Nemrznoucí kapaliny obsahující nebezpečné látky</t>
  </si>
  <si>
    <t>Plasty</t>
  </si>
  <si>
    <t>Sklo</t>
  </si>
  <si>
    <t>17 01 01</t>
  </si>
  <si>
    <t>Beton</t>
  </si>
  <si>
    <t>17 01 02</t>
  </si>
  <si>
    <t>Cihly</t>
  </si>
  <si>
    <t>17 01 03</t>
  </si>
  <si>
    <t>Tašky a keramické výrobky</t>
  </si>
  <si>
    <t>17 01 07</t>
  </si>
  <si>
    <t>Směsi nebo oddělené frakce betonu, cihel, tašek a keramických výrobků neuvedené pod číslem 17 01 06</t>
  </si>
  <si>
    <t>17 05 04</t>
  </si>
  <si>
    <t>Zemina a kamení neuvedené pod číslem 17 05 03</t>
  </si>
  <si>
    <t>17 06 04</t>
  </si>
  <si>
    <t>Izolační materiály neuvedené pod čísly 17 06 01 a 17 06 03</t>
  </si>
  <si>
    <t>Papír a lepenka</t>
  </si>
  <si>
    <t>20 01 01</t>
  </si>
  <si>
    <t>20 01 02</t>
  </si>
  <si>
    <t>20 01 10</t>
  </si>
  <si>
    <t>Oděvy</t>
  </si>
  <si>
    <t>20 01 11</t>
  </si>
  <si>
    <t>Textilní materiály</t>
  </si>
  <si>
    <t>20 01 13*</t>
  </si>
  <si>
    <t>Rozpouštědla</t>
  </si>
  <si>
    <t>20 01 14*</t>
  </si>
  <si>
    <t>Kyseliny</t>
  </si>
  <si>
    <t>20 01 15*</t>
  </si>
  <si>
    <t>Zásady</t>
  </si>
  <si>
    <t>20 01 17*</t>
  </si>
  <si>
    <t>Fotochemikálie</t>
  </si>
  <si>
    <t>20 01 19*</t>
  </si>
  <si>
    <t>Pesticidy</t>
  </si>
  <si>
    <t>20 01 21*</t>
  </si>
  <si>
    <t>Zářivky a jiný odpad obsahující rtuť</t>
  </si>
  <si>
    <t>20 01 23*</t>
  </si>
  <si>
    <t>Vyřazená zařízení obsahující chlorofluorouhlovodíky</t>
  </si>
  <si>
    <t>20 01 25</t>
  </si>
  <si>
    <t>Jedlý olej a tuk</t>
  </si>
  <si>
    <t>20 01 26*</t>
  </si>
  <si>
    <t>Olej a tuk neuvedený pod číslem 20 01 25</t>
  </si>
  <si>
    <t>20 01 27*</t>
  </si>
  <si>
    <t>Barvy, tiskařské barvy, lepidla a pryskyřice obsahující nebezpečné látky</t>
  </si>
  <si>
    <t>20 01 29*</t>
  </si>
  <si>
    <t>Detergenty obsahující nebezpečné látky</t>
  </si>
  <si>
    <t>20 01 32*</t>
  </si>
  <si>
    <t>Jiná nepoužitelná léčiva neuvedená pod číslem 20 01 31</t>
  </si>
  <si>
    <t>20 01 33*</t>
  </si>
  <si>
    <t>Baterie a akumulátory, zařazené pod čísly 16 06 01, 16 06 02 nebo pod číslem 16 06 03 a netříděné baterie a akumulátory obsahující tyto baterie</t>
  </si>
  <si>
    <t>20 01 34</t>
  </si>
  <si>
    <t>Baterie a akumulátory neuvedené pod číslem 20 01 33</t>
  </si>
  <si>
    <t>20 01 35*</t>
  </si>
  <si>
    <t>Vyřazené elektrické a elektronické zařízení obsahující nebezpečné látky neuvedené pod čísly 20 01 21 a 20 01 23</t>
  </si>
  <si>
    <t>20 01 36</t>
  </si>
  <si>
    <t>Vyřazené elektrické a elektronické zařízení neuvedené pod čísly 20 01 21, 20 01 23 a 20 01 35</t>
  </si>
  <si>
    <t>20 01 38</t>
  </si>
  <si>
    <t>Dřevo neuvedené pod číslem 20 01 37</t>
  </si>
  <si>
    <t>20 01 39</t>
  </si>
  <si>
    <t>20 01 40</t>
  </si>
  <si>
    <t>Kovy</t>
  </si>
  <si>
    <t>20 02 01</t>
  </si>
  <si>
    <t>Biologicky rozložitelný odpad</t>
  </si>
  <si>
    <t>20 02 02</t>
  </si>
  <si>
    <t>Zemina a kameny</t>
  </si>
  <si>
    <t>20 02 03</t>
  </si>
  <si>
    <t>Jiný biologicky nerozložitelný odpad</t>
  </si>
  <si>
    <t>20 03 01</t>
  </si>
  <si>
    <t>Směsný komunální odpad</t>
  </si>
  <si>
    <t>20 03 02</t>
  </si>
  <si>
    <t>Odpad z tržišť</t>
  </si>
  <si>
    <t>20 03 03</t>
  </si>
  <si>
    <t>Uliční smetky</t>
  </si>
  <si>
    <t>20 03 07</t>
  </si>
  <si>
    <t>Objemný odpad</t>
  </si>
  <si>
    <t>O</t>
  </si>
  <si>
    <t>N</t>
  </si>
  <si>
    <t>FORMULÁŘ PRO ZPRACOVÁNÍ CEN ODPADŮ</t>
  </si>
  <si>
    <t>cena v Kč bez DPH/kg</t>
  </si>
  <si>
    <t>včetně dopravy</t>
  </si>
  <si>
    <t>celková cena v Kč</t>
  </si>
  <si>
    <t>bez DPH/rok</t>
  </si>
  <si>
    <t>DPH 21%</t>
  </si>
  <si>
    <t>včetně DPH/rok</t>
  </si>
  <si>
    <t>DPH 15%</t>
  </si>
  <si>
    <t>17 06 03*</t>
  </si>
  <si>
    <t>Jiné izolační materiály, které jsou nebo obsahují nebezpečné látky</t>
  </si>
  <si>
    <t>17 06 05*</t>
  </si>
  <si>
    <t>Stavební materiály obsahující azbest</t>
  </si>
  <si>
    <t>ZPĚTNÝ ODBĚR</t>
  </si>
  <si>
    <t>množství kg/rok</t>
  </si>
  <si>
    <t>ano</t>
  </si>
  <si>
    <t>Předpokládaná cena za 1 rok celkem v Kč:</t>
  </si>
  <si>
    <t>Paušální platba za provoz sběrného dvora</t>
  </si>
  <si>
    <t>Platba za 1 rok bez DPH:</t>
  </si>
  <si>
    <t>Platba za 1 měsíc bez DPH:</t>
  </si>
  <si>
    <t>21% DPH:</t>
  </si>
  <si>
    <t>Platba za 1 rok včetně DPH:</t>
  </si>
  <si>
    <t>Celková cena za 1 rok plnění:</t>
  </si>
  <si>
    <t>bez DPH</t>
  </si>
  <si>
    <t>včetně DPH</t>
  </si>
  <si>
    <t>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</si>
</sst>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dddd\ d\.\ mmmm\ yyyy"/>
    <numFmt numFmtId="166" formatCode="#,##0.00\ &quot;Kč&quot;"/>
  </numFmts>
  <fonts count="54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1"/>
      <name val="Verdana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0"/>
    </font>
    <font>
      <b/>
      <sz val="8"/>
      <color indexed="9"/>
      <name val="Verdana"/>
      <family val="2"/>
    </font>
    <font>
      <b/>
      <sz val="10"/>
      <color indexed="8"/>
      <name val="Verdana"/>
      <family val="2"/>
    </font>
    <font>
      <b/>
      <sz val="14"/>
      <color indexed="57"/>
      <name val="Verdana"/>
      <family val="0"/>
    </font>
    <font>
      <b/>
      <sz val="10"/>
      <color indexed="9"/>
      <name val="Verdana"/>
      <family val="0"/>
    </font>
    <font>
      <b/>
      <sz val="11"/>
      <color indexed="9"/>
      <name val="Verdana"/>
      <family val="0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Verdana"/>
      <family val="0"/>
    </font>
    <font>
      <b/>
      <sz val="8"/>
      <color rgb="FFFFFFFF"/>
      <name val="Verdana"/>
      <family val="2"/>
    </font>
    <font>
      <b/>
      <sz val="10"/>
      <color rgb="FF000000"/>
      <name val="Verdana"/>
      <family val="2"/>
    </font>
    <font>
      <b/>
      <sz val="14"/>
      <color rgb="FF99B345"/>
      <name val="Verdana"/>
      <family val="0"/>
    </font>
    <font>
      <b/>
      <sz val="10"/>
      <color rgb="FFFFFFFF"/>
      <name val="Verdana"/>
      <family val="0"/>
    </font>
    <font>
      <b/>
      <sz val="11"/>
      <color rgb="FFFFFFFF"/>
      <name val="Verdana"/>
      <family val="0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B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shrinkToFit="1"/>
    </xf>
    <xf numFmtId="0" fontId="47" fillId="33" borderId="14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43" fontId="0" fillId="0" borderId="12" xfId="34" applyFont="1" applyBorder="1" applyAlignment="1">
      <alignment vertical="center"/>
    </xf>
    <xf numFmtId="43" fontId="0" fillId="0" borderId="12" xfId="0" applyNumberFormat="1" applyFont="1" applyBorder="1" applyAlignment="1">
      <alignment vertical="center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3" fontId="0" fillId="0" borderId="14" xfId="34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43" fontId="0" fillId="0" borderId="14" xfId="0" applyNumberFormat="1" applyFont="1" applyBorder="1" applyAlignment="1">
      <alignment vertical="center"/>
    </xf>
    <xf numFmtId="166" fontId="48" fillId="0" borderId="19" xfId="0" applyNumberFormat="1" applyFont="1" applyBorder="1" applyAlignment="1">
      <alignment vertical="center"/>
    </xf>
    <xf numFmtId="166" fontId="48" fillId="34" borderId="19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1" fillId="33" borderId="12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51" fillId="33" borderId="30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shrinkToFit="1"/>
    </xf>
    <xf numFmtId="0" fontId="48" fillId="0" borderId="31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166" fontId="48" fillId="0" borderId="0" xfId="0" applyNumberFormat="1" applyFont="1" applyBorder="1" applyAlignment="1">
      <alignment vertical="center"/>
    </xf>
    <xf numFmtId="166" fontId="48" fillId="0" borderId="0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166" fontId="48" fillId="34" borderId="19" xfId="0" applyNumberFormat="1" applyFont="1" applyFill="1" applyBorder="1" applyAlignment="1">
      <alignment horizontal="right" vertical="center" wrapText="1"/>
    </xf>
    <xf numFmtId="166" fontId="46" fillId="0" borderId="19" xfId="0" applyNumberFormat="1" applyFont="1" applyBorder="1" applyAlignment="1">
      <alignment vertical="center"/>
    </xf>
    <xf numFmtId="166" fontId="0" fillId="34" borderId="12" xfId="0" applyNumberFormat="1" applyFont="1" applyFill="1" applyBorder="1" applyAlignment="1">
      <alignment horizontal="right" vertical="center"/>
    </xf>
    <xf numFmtId="166" fontId="0" fillId="34" borderId="14" xfId="0" applyNumberFormat="1" applyFont="1" applyFill="1" applyBorder="1" applyAlignment="1">
      <alignment horizontal="right" vertical="center"/>
    </xf>
    <xf numFmtId="166" fontId="46" fillId="34" borderId="19" xfId="0" applyNumberFormat="1" applyFont="1" applyFill="1" applyBorder="1" applyAlignment="1">
      <alignment horizontal="right" vertical="center" wrapText="1"/>
    </xf>
    <xf numFmtId="166" fontId="46" fillId="0" borderId="19" xfId="0" applyNumberFormat="1" applyFont="1" applyBorder="1" applyAlignment="1">
      <alignment vertical="center" wrapText="1"/>
    </xf>
    <xf numFmtId="166" fontId="46" fillId="0" borderId="0" xfId="0" applyNumberFormat="1" applyFont="1" applyBorder="1" applyAlignment="1">
      <alignment vertical="center" wrapText="1"/>
    </xf>
    <xf numFmtId="166" fontId="46" fillId="0" borderId="0" xfId="0" applyNumberFormat="1" applyFont="1" applyBorder="1" applyAlignment="1">
      <alignment vertical="center"/>
    </xf>
    <xf numFmtId="166" fontId="46" fillId="0" borderId="0" xfId="0" applyNumberFormat="1" applyFont="1" applyFill="1" applyBorder="1" applyAlignment="1">
      <alignment horizontal="right" vertical="center" wrapText="1"/>
    </xf>
    <xf numFmtId="166" fontId="48" fillId="0" borderId="0" xfId="0" applyNumberFormat="1" applyFont="1" applyFill="1" applyBorder="1" applyAlignment="1">
      <alignment horizontal="right" vertical="center" wrapText="1"/>
    </xf>
    <xf numFmtId="0" fontId="52" fillId="0" borderId="18" xfId="0" applyFont="1" applyBorder="1" applyAlignment="1">
      <alignment/>
    </xf>
    <xf numFmtId="0" fontId="53" fillId="35" borderId="31" xfId="0" applyFont="1" applyFill="1" applyBorder="1" applyAlignment="1">
      <alignment horizontal="left" vertical="center" wrapText="1"/>
    </xf>
    <xf numFmtId="0" fontId="53" fillId="35" borderId="17" xfId="0" applyFont="1" applyFill="1" applyBorder="1" applyAlignment="1">
      <alignment horizontal="left" vertical="center" wrapText="1"/>
    </xf>
    <xf numFmtId="166" fontId="53" fillId="0" borderId="17" xfId="0" applyNumberFormat="1" applyFont="1" applyBorder="1" applyAlignment="1">
      <alignment horizontal="right" vertical="center"/>
    </xf>
    <xf numFmtId="0" fontId="52" fillId="0" borderId="17" xfId="0" applyFont="1" applyBorder="1" applyAlignment="1">
      <alignment vertical="center"/>
    </xf>
    <xf numFmtId="166" fontId="53" fillId="0" borderId="31" xfId="0" applyNumberFormat="1" applyFont="1" applyBorder="1" applyAlignment="1">
      <alignment horizontal="right" vertical="center"/>
    </xf>
    <xf numFmtId="166" fontId="52" fillId="0" borderId="31" xfId="0" applyNumberFormat="1" applyFont="1" applyBorder="1" applyAlignment="1">
      <alignment horizontal="right"/>
    </xf>
    <xf numFmtId="166" fontId="52" fillId="0" borderId="17" xfId="0" applyNumberFormat="1" applyFont="1" applyBorder="1" applyAlignment="1">
      <alignment horizontal="right"/>
    </xf>
    <xf numFmtId="0" fontId="48" fillId="36" borderId="19" xfId="0" applyFont="1" applyFill="1" applyBorder="1" applyAlignment="1">
      <alignment horizontal="left" vertical="center" wrapText="1"/>
    </xf>
    <xf numFmtId="0" fontId="48" fillId="36" borderId="19" xfId="0" applyFont="1" applyFill="1" applyBorder="1" applyAlignment="1">
      <alignment horizontal="center" vertical="center" wrapText="1"/>
    </xf>
    <xf numFmtId="166" fontId="48" fillId="36" borderId="19" xfId="0" applyNumberFormat="1" applyFont="1" applyFill="1" applyBorder="1" applyAlignment="1">
      <alignment horizontal="center" vertical="center" wrapText="1"/>
    </xf>
    <xf numFmtId="0" fontId="48" fillId="36" borderId="19" xfId="0" applyFont="1" applyFill="1" applyBorder="1" applyAlignment="1">
      <alignment horizontal="center" vertical="center" wrapText="1"/>
    </xf>
    <xf numFmtId="166" fontId="48" fillId="36" borderId="19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4">
    <dxf>
      <font>
        <b/>
        <color rgb="FFFF000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42EC57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FF000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42EC57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FF000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FF000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42EC57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42EC57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FF000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42EC57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FF000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42EC57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FF000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42EC57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FF000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42EC57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FF000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42EC57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FF000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42EC57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FF000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42EC57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color rgb="FF42EC57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color rgb="FFFF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tabSelected="1" view="pageLayout" zoomScale="110" zoomScaleNormal="120" zoomScalePageLayoutView="110" workbookViewId="0" topLeftCell="A1">
      <selection activeCell="A1" sqref="A1:C3"/>
    </sheetView>
  </sheetViews>
  <sheetFormatPr defaultColWidth="15.140625" defaultRowHeight="15" customHeight="1"/>
  <cols>
    <col min="1" max="1" width="14.8515625" style="7" customWidth="1"/>
    <col min="2" max="2" width="76.7109375" style="7" customWidth="1"/>
    <col min="3" max="3" width="13.140625" style="7" customWidth="1"/>
    <col min="4" max="9" width="16.7109375" style="7" customWidth="1"/>
    <col min="10" max="27" width="7.7109375" style="7" customWidth="1"/>
    <col min="28" max="16384" width="15.140625" style="7" customWidth="1"/>
  </cols>
  <sheetData>
    <row r="1" spans="1:11" ht="15">
      <c r="A1" s="37" t="s">
        <v>89</v>
      </c>
      <c r="B1" s="38"/>
      <c r="C1" s="38"/>
      <c r="K1" s="1"/>
    </row>
    <row r="2" spans="1:9" ht="15.75" customHeight="1">
      <c r="A2" s="38"/>
      <c r="B2" s="38"/>
      <c r="C2" s="38"/>
      <c r="D2" s="1"/>
      <c r="E2" s="1"/>
      <c r="F2" s="1"/>
      <c r="G2" s="1"/>
      <c r="H2" s="1"/>
      <c r="I2" s="1"/>
    </row>
    <row r="3" spans="1:9" ht="15.75" customHeight="1">
      <c r="A3" s="38"/>
      <c r="B3" s="38"/>
      <c r="C3" s="38"/>
      <c r="D3" s="1"/>
      <c r="E3" s="1"/>
      <c r="F3" s="1"/>
      <c r="G3" s="1"/>
      <c r="H3" s="1"/>
      <c r="I3" s="1"/>
    </row>
    <row r="4" spans="1:9" ht="15.75" customHeight="1">
      <c r="A4" s="39" t="s">
        <v>0</v>
      </c>
      <c r="B4" s="41" t="s">
        <v>1</v>
      </c>
      <c r="C4" s="42" t="s">
        <v>2</v>
      </c>
      <c r="D4" s="6" t="s">
        <v>90</v>
      </c>
      <c r="E4" s="44" t="s">
        <v>102</v>
      </c>
      <c r="F4" s="6" t="s">
        <v>92</v>
      </c>
      <c r="G4" s="26" t="s">
        <v>96</v>
      </c>
      <c r="H4" s="26" t="s">
        <v>94</v>
      </c>
      <c r="I4" s="6" t="s">
        <v>92</v>
      </c>
    </row>
    <row r="5" spans="1:9" ht="15.75" customHeight="1">
      <c r="A5" s="40"/>
      <c r="B5" s="40"/>
      <c r="C5" s="43"/>
      <c r="D5" s="5" t="s">
        <v>91</v>
      </c>
      <c r="E5" s="45"/>
      <c r="F5" s="5" t="s">
        <v>93</v>
      </c>
      <c r="G5" s="27"/>
      <c r="H5" s="27"/>
      <c r="I5" s="5" t="s">
        <v>95</v>
      </c>
    </row>
    <row r="6" spans="1:11" ht="26.25" customHeight="1">
      <c r="A6" s="2" t="s">
        <v>3</v>
      </c>
      <c r="B6" s="3" t="s">
        <v>4</v>
      </c>
      <c r="C6" s="4" t="s">
        <v>88</v>
      </c>
      <c r="D6" s="55"/>
      <c r="E6" s="8">
        <v>1</v>
      </c>
      <c r="F6" s="12">
        <f>D6*E6</f>
        <v>0</v>
      </c>
      <c r="G6" s="9" t="s">
        <v>103</v>
      </c>
      <c r="H6" s="76" t="s">
        <v>113</v>
      </c>
      <c r="I6" s="13">
        <f>F6*1.15</f>
        <v>0</v>
      </c>
      <c r="K6" s="1"/>
    </row>
    <row r="7" spans="1:11" ht="39" customHeight="1">
      <c r="A7" s="2" t="s">
        <v>5</v>
      </c>
      <c r="B7" s="3" t="s">
        <v>6</v>
      </c>
      <c r="C7" s="4" t="s">
        <v>88</v>
      </c>
      <c r="D7" s="55"/>
      <c r="E7" s="8">
        <v>100</v>
      </c>
      <c r="F7" s="12">
        <f aca="true" t="shared" si="0" ref="F7:F43">D7*E7</f>
        <v>0</v>
      </c>
      <c r="G7" s="76" t="s">
        <v>113</v>
      </c>
      <c r="H7" s="9" t="s">
        <v>103</v>
      </c>
      <c r="I7" s="13">
        <f>F7*1.21</f>
        <v>0</v>
      </c>
      <c r="K7" s="1"/>
    </row>
    <row r="8" spans="1:11" ht="15.75" customHeight="1">
      <c r="A8" s="2" t="s">
        <v>7</v>
      </c>
      <c r="B8" s="3" t="s">
        <v>8</v>
      </c>
      <c r="C8" s="4" t="s">
        <v>87</v>
      </c>
      <c r="D8" s="55"/>
      <c r="E8" s="8">
        <v>4000</v>
      </c>
      <c r="F8" s="12">
        <f t="shared" si="0"/>
        <v>0</v>
      </c>
      <c r="G8" s="76" t="s">
        <v>113</v>
      </c>
      <c r="H8" s="9" t="s">
        <v>103</v>
      </c>
      <c r="I8" s="13">
        <f aca="true" t="shared" si="1" ref="I8:I19">F8*1.21</f>
        <v>0</v>
      </c>
      <c r="K8" s="1"/>
    </row>
    <row r="9" spans="1:11" ht="15.75" customHeight="1">
      <c r="A9" s="2" t="s">
        <v>9</v>
      </c>
      <c r="B9" s="3" t="s">
        <v>10</v>
      </c>
      <c r="C9" s="4" t="s">
        <v>88</v>
      </c>
      <c r="D9" s="55"/>
      <c r="E9" s="8">
        <v>1</v>
      </c>
      <c r="F9" s="12">
        <f t="shared" si="0"/>
        <v>0</v>
      </c>
      <c r="G9" s="76" t="s">
        <v>113</v>
      </c>
      <c r="H9" s="9" t="s">
        <v>103</v>
      </c>
      <c r="I9" s="13">
        <f t="shared" si="1"/>
        <v>0</v>
      </c>
      <c r="K9" s="1"/>
    </row>
    <row r="10" spans="1:11" ht="15.75" customHeight="1">
      <c r="A10" s="2" t="s">
        <v>11</v>
      </c>
      <c r="B10" s="3" t="s">
        <v>12</v>
      </c>
      <c r="C10" s="4" t="s">
        <v>88</v>
      </c>
      <c r="D10" s="55"/>
      <c r="E10" s="8">
        <v>1</v>
      </c>
      <c r="F10" s="12">
        <f t="shared" si="0"/>
        <v>0</v>
      </c>
      <c r="G10" s="76" t="s">
        <v>113</v>
      </c>
      <c r="H10" s="9" t="s">
        <v>103</v>
      </c>
      <c r="I10" s="13">
        <f t="shared" si="1"/>
        <v>0</v>
      </c>
      <c r="K10" s="1"/>
    </row>
    <row r="11" spans="1:11" ht="15.75" customHeight="1">
      <c r="A11" s="2" t="s">
        <v>13</v>
      </c>
      <c r="B11" s="3" t="s">
        <v>14</v>
      </c>
      <c r="C11" s="4" t="s">
        <v>88</v>
      </c>
      <c r="D11" s="55"/>
      <c r="E11" s="8">
        <v>10</v>
      </c>
      <c r="F11" s="12">
        <f t="shared" si="0"/>
        <v>0</v>
      </c>
      <c r="G11" s="76" t="s">
        <v>113</v>
      </c>
      <c r="H11" s="9" t="s">
        <v>103</v>
      </c>
      <c r="I11" s="13">
        <f t="shared" si="1"/>
        <v>0</v>
      </c>
      <c r="K11" s="1"/>
    </row>
    <row r="12" spans="1:11" ht="15.75" customHeight="1">
      <c r="A12" s="2" t="s">
        <v>17</v>
      </c>
      <c r="B12" s="3" t="s">
        <v>18</v>
      </c>
      <c r="C12" s="4" t="s">
        <v>87</v>
      </c>
      <c r="D12" s="55"/>
      <c r="E12" s="8">
        <v>1</v>
      </c>
      <c r="F12" s="12">
        <f t="shared" si="0"/>
        <v>0</v>
      </c>
      <c r="G12" s="76" t="s">
        <v>113</v>
      </c>
      <c r="H12" s="9" t="s">
        <v>103</v>
      </c>
      <c r="I12" s="13">
        <f t="shared" si="1"/>
        <v>0</v>
      </c>
      <c r="K12" s="1"/>
    </row>
    <row r="13" spans="1:11" ht="15.75" customHeight="1">
      <c r="A13" s="2" t="s">
        <v>19</v>
      </c>
      <c r="B13" s="3" t="s">
        <v>20</v>
      </c>
      <c r="C13" s="4" t="s">
        <v>87</v>
      </c>
      <c r="D13" s="55"/>
      <c r="E13" s="8">
        <v>1</v>
      </c>
      <c r="F13" s="12">
        <f t="shared" si="0"/>
        <v>0</v>
      </c>
      <c r="G13" s="76" t="s">
        <v>113</v>
      </c>
      <c r="H13" s="9" t="s">
        <v>103</v>
      </c>
      <c r="I13" s="13">
        <f t="shared" si="1"/>
        <v>0</v>
      </c>
      <c r="K13" s="1"/>
    </row>
    <row r="14" spans="1:11" ht="15.75" customHeight="1">
      <c r="A14" s="2" t="s">
        <v>21</v>
      </c>
      <c r="B14" s="3" t="s">
        <v>22</v>
      </c>
      <c r="C14" s="4" t="s">
        <v>87</v>
      </c>
      <c r="D14" s="55"/>
      <c r="E14" s="8">
        <v>1</v>
      </c>
      <c r="F14" s="12">
        <f t="shared" si="0"/>
        <v>0</v>
      </c>
      <c r="G14" s="76" t="s">
        <v>113</v>
      </c>
      <c r="H14" s="9" t="s">
        <v>103</v>
      </c>
      <c r="I14" s="13">
        <f t="shared" si="1"/>
        <v>0</v>
      </c>
      <c r="K14" s="1"/>
    </row>
    <row r="15" spans="1:11" ht="26.25" customHeight="1">
      <c r="A15" s="2" t="s">
        <v>23</v>
      </c>
      <c r="B15" s="3" t="s">
        <v>24</v>
      </c>
      <c r="C15" s="4" t="s">
        <v>87</v>
      </c>
      <c r="D15" s="55"/>
      <c r="E15" s="8">
        <v>35000</v>
      </c>
      <c r="F15" s="12">
        <f t="shared" si="0"/>
        <v>0</v>
      </c>
      <c r="G15" s="76" t="s">
        <v>113</v>
      </c>
      <c r="H15" s="9" t="s">
        <v>103</v>
      </c>
      <c r="I15" s="13">
        <f t="shared" si="1"/>
        <v>0</v>
      </c>
      <c r="K15" s="1"/>
    </row>
    <row r="16" spans="1:11" ht="15.75" customHeight="1">
      <c r="A16" s="2" t="s">
        <v>25</v>
      </c>
      <c r="B16" s="3" t="s">
        <v>26</v>
      </c>
      <c r="C16" s="4" t="s">
        <v>87</v>
      </c>
      <c r="D16" s="55"/>
      <c r="E16" s="8">
        <v>1</v>
      </c>
      <c r="F16" s="12">
        <f t="shared" si="0"/>
        <v>0</v>
      </c>
      <c r="G16" s="76" t="s">
        <v>113</v>
      </c>
      <c r="H16" s="9" t="s">
        <v>103</v>
      </c>
      <c r="I16" s="13">
        <f t="shared" si="1"/>
        <v>0</v>
      </c>
      <c r="K16" s="1"/>
    </row>
    <row r="17" spans="1:11" ht="15.75" customHeight="1">
      <c r="A17" s="2" t="s">
        <v>97</v>
      </c>
      <c r="B17" s="3" t="s">
        <v>98</v>
      </c>
      <c r="C17" s="4" t="s">
        <v>88</v>
      </c>
      <c r="D17" s="55"/>
      <c r="E17" s="8">
        <v>1</v>
      </c>
      <c r="F17" s="12">
        <f t="shared" si="0"/>
        <v>0</v>
      </c>
      <c r="G17" s="76" t="s">
        <v>113</v>
      </c>
      <c r="H17" s="9" t="s">
        <v>103</v>
      </c>
      <c r="I17" s="13">
        <f t="shared" si="1"/>
        <v>0</v>
      </c>
      <c r="K17" s="1"/>
    </row>
    <row r="18" spans="1:11" ht="15.75" customHeight="1">
      <c r="A18" s="2" t="s">
        <v>27</v>
      </c>
      <c r="B18" s="3" t="s">
        <v>28</v>
      </c>
      <c r="C18" s="4" t="s">
        <v>87</v>
      </c>
      <c r="D18" s="55"/>
      <c r="E18" s="8">
        <v>1</v>
      </c>
      <c r="F18" s="12">
        <f t="shared" si="0"/>
        <v>0</v>
      </c>
      <c r="G18" s="76" t="s">
        <v>113</v>
      </c>
      <c r="H18" s="9" t="s">
        <v>103</v>
      </c>
      <c r="I18" s="13">
        <f t="shared" si="1"/>
        <v>0</v>
      </c>
      <c r="K18" s="1"/>
    </row>
    <row r="19" spans="1:11" ht="15.75" customHeight="1">
      <c r="A19" s="11" t="s">
        <v>99</v>
      </c>
      <c r="B19" s="3" t="s">
        <v>100</v>
      </c>
      <c r="C19" s="4" t="s">
        <v>88</v>
      </c>
      <c r="D19" s="55"/>
      <c r="E19" s="8">
        <v>1</v>
      </c>
      <c r="F19" s="12">
        <f t="shared" si="0"/>
        <v>0</v>
      </c>
      <c r="G19" s="76" t="s">
        <v>113</v>
      </c>
      <c r="H19" s="9" t="s">
        <v>103</v>
      </c>
      <c r="I19" s="13">
        <f t="shared" si="1"/>
        <v>0</v>
      </c>
      <c r="K19" s="1"/>
    </row>
    <row r="20" spans="1:11" ht="15.75" customHeight="1">
      <c r="A20" s="2" t="s">
        <v>30</v>
      </c>
      <c r="B20" s="3" t="s">
        <v>29</v>
      </c>
      <c r="C20" s="4" t="s">
        <v>87</v>
      </c>
      <c r="D20" s="55"/>
      <c r="E20" s="8">
        <v>10000</v>
      </c>
      <c r="F20" s="12">
        <f t="shared" si="0"/>
        <v>0</v>
      </c>
      <c r="G20" s="9" t="s">
        <v>103</v>
      </c>
      <c r="H20" s="76" t="s">
        <v>113</v>
      </c>
      <c r="I20" s="13">
        <f>F20*1.15</f>
        <v>0</v>
      </c>
      <c r="K20" s="1"/>
    </row>
    <row r="21" spans="1:11" ht="15.75" customHeight="1">
      <c r="A21" s="2" t="s">
        <v>31</v>
      </c>
      <c r="B21" s="3" t="s">
        <v>16</v>
      </c>
      <c r="C21" s="4" t="s">
        <v>87</v>
      </c>
      <c r="D21" s="55"/>
      <c r="E21" s="8">
        <v>5000</v>
      </c>
      <c r="F21" s="12">
        <f t="shared" si="0"/>
        <v>0</v>
      </c>
      <c r="G21" s="9" t="s">
        <v>103</v>
      </c>
      <c r="H21" s="76" t="s">
        <v>113</v>
      </c>
      <c r="I21" s="13">
        <f>F21*1.15</f>
        <v>0</v>
      </c>
      <c r="K21" s="1"/>
    </row>
    <row r="22" spans="1:11" ht="15.75" customHeight="1">
      <c r="A22" s="2" t="s">
        <v>32</v>
      </c>
      <c r="B22" s="3" t="s">
        <v>33</v>
      </c>
      <c r="C22" s="4" t="s">
        <v>87</v>
      </c>
      <c r="D22" s="55"/>
      <c r="E22" s="8">
        <v>1</v>
      </c>
      <c r="F22" s="12">
        <f t="shared" si="0"/>
        <v>0</v>
      </c>
      <c r="G22" s="9" t="s">
        <v>103</v>
      </c>
      <c r="H22" s="76" t="s">
        <v>113</v>
      </c>
      <c r="I22" s="13">
        <f>F22*1.15</f>
        <v>0</v>
      </c>
      <c r="K22" s="1"/>
    </row>
    <row r="23" spans="1:11" ht="15.75" customHeight="1">
      <c r="A23" s="2" t="s">
        <v>34</v>
      </c>
      <c r="B23" s="3" t="s">
        <v>35</v>
      </c>
      <c r="C23" s="4" t="s">
        <v>87</v>
      </c>
      <c r="D23" s="55"/>
      <c r="E23" s="8">
        <v>1</v>
      </c>
      <c r="F23" s="12">
        <f t="shared" si="0"/>
        <v>0</v>
      </c>
      <c r="G23" s="9" t="s">
        <v>103</v>
      </c>
      <c r="H23" s="76" t="s">
        <v>113</v>
      </c>
      <c r="I23" s="13">
        <f>F23*1.15</f>
        <v>0</v>
      </c>
      <c r="K23" s="1"/>
    </row>
    <row r="24" spans="1:11" ht="15.75" customHeight="1">
      <c r="A24" s="2" t="s">
        <v>36</v>
      </c>
      <c r="B24" s="3" t="s">
        <v>37</v>
      </c>
      <c r="C24" s="4" t="s">
        <v>88</v>
      </c>
      <c r="D24" s="55"/>
      <c r="E24" s="8">
        <v>50</v>
      </c>
      <c r="F24" s="12">
        <f t="shared" si="0"/>
        <v>0</v>
      </c>
      <c r="G24" s="76" t="s">
        <v>113</v>
      </c>
      <c r="H24" s="9" t="s">
        <v>103</v>
      </c>
      <c r="I24" s="13">
        <f>F24*1.21</f>
        <v>0</v>
      </c>
      <c r="K24" s="1"/>
    </row>
    <row r="25" spans="1:11" ht="15.75" customHeight="1">
      <c r="A25" s="2" t="s">
        <v>38</v>
      </c>
      <c r="B25" s="3" t="s">
        <v>39</v>
      </c>
      <c r="C25" s="4" t="s">
        <v>88</v>
      </c>
      <c r="D25" s="55"/>
      <c r="E25" s="8">
        <v>15</v>
      </c>
      <c r="F25" s="12">
        <f t="shared" si="0"/>
        <v>0</v>
      </c>
      <c r="G25" s="76" t="s">
        <v>113</v>
      </c>
      <c r="H25" s="9" t="s">
        <v>103</v>
      </c>
      <c r="I25" s="13">
        <f aca="true" t="shared" si="2" ref="I25:I30">F25*1.21</f>
        <v>0</v>
      </c>
      <c r="K25" s="1"/>
    </row>
    <row r="26" spans="1:11" ht="15.75" customHeight="1">
      <c r="A26" s="2" t="s">
        <v>40</v>
      </c>
      <c r="B26" s="3" t="s">
        <v>41</v>
      </c>
      <c r="C26" s="4" t="s">
        <v>88</v>
      </c>
      <c r="D26" s="55"/>
      <c r="E26" s="8">
        <v>30</v>
      </c>
      <c r="F26" s="12">
        <f t="shared" si="0"/>
        <v>0</v>
      </c>
      <c r="G26" s="76" t="s">
        <v>113</v>
      </c>
      <c r="H26" s="9" t="s">
        <v>103</v>
      </c>
      <c r="I26" s="13">
        <f t="shared" si="2"/>
        <v>0</v>
      </c>
      <c r="K26" s="1"/>
    </row>
    <row r="27" spans="1:11" ht="15.75" customHeight="1">
      <c r="A27" s="2" t="s">
        <v>42</v>
      </c>
      <c r="B27" s="3" t="s">
        <v>43</v>
      </c>
      <c r="C27" s="4" t="s">
        <v>88</v>
      </c>
      <c r="D27" s="55"/>
      <c r="E27" s="8">
        <v>20</v>
      </c>
      <c r="F27" s="12">
        <f t="shared" si="0"/>
        <v>0</v>
      </c>
      <c r="G27" s="76" t="s">
        <v>113</v>
      </c>
      <c r="H27" s="9" t="s">
        <v>103</v>
      </c>
      <c r="I27" s="13">
        <f t="shared" si="2"/>
        <v>0</v>
      </c>
      <c r="K27" s="1"/>
    </row>
    <row r="28" spans="1:11" ht="15.75" customHeight="1">
      <c r="A28" s="2" t="s">
        <v>44</v>
      </c>
      <c r="B28" s="3" t="s">
        <v>45</v>
      </c>
      <c r="C28" s="4" t="s">
        <v>88</v>
      </c>
      <c r="D28" s="55"/>
      <c r="E28" s="8">
        <v>1</v>
      </c>
      <c r="F28" s="12">
        <f t="shared" si="0"/>
        <v>0</v>
      </c>
      <c r="G28" s="76" t="s">
        <v>113</v>
      </c>
      <c r="H28" s="9" t="s">
        <v>103</v>
      </c>
      <c r="I28" s="13">
        <f t="shared" si="2"/>
        <v>0</v>
      </c>
      <c r="K28" s="1"/>
    </row>
    <row r="29" spans="1:11" ht="15.75" customHeight="1">
      <c r="A29" s="2" t="s">
        <v>50</v>
      </c>
      <c r="B29" s="3" t="s">
        <v>51</v>
      </c>
      <c r="C29" s="4" t="s">
        <v>87</v>
      </c>
      <c r="D29" s="55"/>
      <c r="E29" s="8">
        <v>50</v>
      </c>
      <c r="F29" s="12">
        <f t="shared" si="0"/>
        <v>0</v>
      </c>
      <c r="G29" s="76" t="s">
        <v>113</v>
      </c>
      <c r="H29" s="9" t="s">
        <v>103</v>
      </c>
      <c r="I29" s="13">
        <f t="shared" si="2"/>
        <v>0</v>
      </c>
      <c r="K29" s="1"/>
    </row>
    <row r="30" spans="1:11" ht="15.75" customHeight="1">
      <c r="A30" s="2" t="s">
        <v>52</v>
      </c>
      <c r="B30" s="3" t="s">
        <v>53</v>
      </c>
      <c r="C30" s="4" t="s">
        <v>88</v>
      </c>
      <c r="D30" s="55"/>
      <c r="E30" s="8">
        <v>500</v>
      </c>
      <c r="F30" s="12">
        <f t="shared" si="0"/>
        <v>0</v>
      </c>
      <c r="G30" s="76" t="s">
        <v>113</v>
      </c>
      <c r="H30" s="9" t="s">
        <v>103</v>
      </c>
      <c r="I30" s="13">
        <f t="shared" si="2"/>
        <v>0</v>
      </c>
      <c r="K30" s="1"/>
    </row>
    <row r="31" spans="1:11" ht="15.75" customHeight="1">
      <c r="A31" s="2" t="s">
        <v>54</v>
      </c>
      <c r="B31" s="3" t="s">
        <v>55</v>
      </c>
      <c r="C31" s="4" t="s">
        <v>88</v>
      </c>
      <c r="D31" s="55"/>
      <c r="E31" s="8">
        <v>3500</v>
      </c>
      <c r="F31" s="12">
        <f t="shared" si="0"/>
        <v>0</v>
      </c>
      <c r="G31" s="9" t="s">
        <v>103</v>
      </c>
      <c r="H31" s="76" t="s">
        <v>113</v>
      </c>
      <c r="I31" s="13">
        <f>F31*1.15</f>
        <v>0</v>
      </c>
      <c r="K31" s="1"/>
    </row>
    <row r="32" spans="1:11" ht="15.75" customHeight="1">
      <c r="A32" s="2" t="s">
        <v>56</v>
      </c>
      <c r="B32" s="3" t="s">
        <v>57</v>
      </c>
      <c r="C32" s="4" t="s">
        <v>88</v>
      </c>
      <c r="D32" s="55"/>
      <c r="E32" s="8">
        <v>1</v>
      </c>
      <c r="F32" s="12">
        <f t="shared" si="0"/>
        <v>0</v>
      </c>
      <c r="G32" s="76" t="s">
        <v>113</v>
      </c>
      <c r="H32" s="9" t="s">
        <v>103</v>
      </c>
      <c r="I32" s="13">
        <f>F32*1.21</f>
        <v>0</v>
      </c>
      <c r="K32" s="1"/>
    </row>
    <row r="33" spans="1:11" ht="15.75" customHeight="1">
      <c r="A33" s="2" t="s">
        <v>58</v>
      </c>
      <c r="B33" s="3" t="s">
        <v>59</v>
      </c>
      <c r="C33" s="4" t="s">
        <v>88</v>
      </c>
      <c r="D33" s="55"/>
      <c r="E33" s="8">
        <v>1</v>
      </c>
      <c r="F33" s="12">
        <f t="shared" si="0"/>
        <v>0</v>
      </c>
      <c r="G33" s="9" t="s">
        <v>103</v>
      </c>
      <c r="H33" s="76" t="s">
        <v>113</v>
      </c>
      <c r="I33" s="13">
        <f>F33*1.15</f>
        <v>0</v>
      </c>
      <c r="K33" s="1"/>
    </row>
    <row r="34" spans="1:11" ht="15.75" customHeight="1">
      <c r="A34" s="2" t="s">
        <v>68</v>
      </c>
      <c r="B34" s="3" t="s">
        <v>69</v>
      </c>
      <c r="C34" s="4" t="s">
        <v>87</v>
      </c>
      <c r="D34" s="55"/>
      <c r="E34" s="8">
        <v>1</v>
      </c>
      <c r="F34" s="12">
        <f t="shared" si="0"/>
        <v>0</v>
      </c>
      <c r="G34" s="9" t="s">
        <v>103</v>
      </c>
      <c r="H34" s="76" t="s">
        <v>113</v>
      </c>
      <c r="I34" s="13">
        <f aca="true" t="shared" si="3" ref="I34:I40">F34*1.15</f>
        <v>0</v>
      </c>
      <c r="K34" s="1"/>
    </row>
    <row r="35" spans="1:11" ht="15.75" customHeight="1">
      <c r="A35" s="2" t="s">
        <v>70</v>
      </c>
      <c r="B35" s="3" t="s">
        <v>15</v>
      </c>
      <c r="C35" s="4" t="s">
        <v>87</v>
      </c>
      <c r="D35" s="55"/>
      <c r="E35" s="8">
        <v>11000</v>
      </c>
      <c r="F35" s="12">
        <f t="shared" si="0"/>
        <v>0</v>
      </c>
      <c r="G35" s="9" t="s">
        <v>103</v>
      </c>
      <c r="H35" s="76" t="s">
        <v>113</v>
      </c>
      <c r="I35" s="13">
        <f t="shared" si="3"/>
        <v>0</v>
      </c>
      <c r="K35" s="1"/>
    </row>
    <row r="36" spans="1:11" ht="15.75" customHeight="1">
      <c r="A36" s="2" t="s">
        <v>71</v>
      </c>
      <c r="B36" s="3" t="s">
        <v>72</v>
      </c>
      <c r="C36" s="4" t="s">
        <v>87</v>
      </c>
      <c r="D36" s="55"/>
      <c r="E36" s="8">
        <v>1</v>
      </c>
      <c r="F36" s="12">
        <f t="shared" si="0"/>
        <v>0</v>
      </c>
      <c r="G36" s="9" t="s">
        <v>103</v>
      </c>
      <c r="H36" s="76" t="s">
        <v>113</v>
      </c>
      <c r="I36" s="13">
        <f t="shared" si="3"/>
        <v>0</v>
      </c>
      <c r="K36" s="1"/>
    </row>
    <row r="37" spans="1:11" ht="15.75" customHeight="1">
      <c r="A37" s="2" t="s">
        <v>73</v>
      </c>
      <c r="B37" s="3" t="s">
        <v>74</v>
      </c>
      <c r="C37" s="4" t="s">
        <v>87</v>
      </c>
      <c r="D37" s="55"/>
      <c r="E37" s="8">
        <v>1</v>
      </c>
      <c r="F37" s="12">
        <f t="shared" si="0"/>
        <v>0</v>
      </c>
      <c r="G37" s="9" t="s">
        <v>103</v>
      </c>
      <c r="H37" s="76" t="s">
        <v>113</v>
      </c>
      <c r="I37" s="13">
        <f t="shared" si="3"/>
        <v>0</v>
      </c>
      <c r="K37" s="1"/>
    </row>
    <row r="38" spans="1:11" ht="15.75" customHeight="1">
      <c r="A38" s="2" t="s">
        <v>75</v>
      </c>
      <c r="B38" s="3" t="s">
        <v>76</v>
      </c>
      <c r="C38" s="4" t="s">
        <v>87</v>
      </c>
      <c r="D38" s="55"/>
      <c r="E38" s="8">
        <v>1</v>
      </c>
      <c r="F38" s="12">
        <f t="shared" si="0"/>
        <v>0</v>
      </c>
      <c r="G38" s="9" t="s">
        <v>103</v>
      </c>
      <c r="H38" s="76" t="s">
        <v>113</v>
      </c>
      <c r="I38" s="13">
        <f t="shared" si="3"/>
        <v>0</v>
      </c>
      <c r="K38" s="1"/>
    </row>
    <row r="39" spans="1:11" ht="15.75" customHeight="1">
      <c r="A39" s="2" t="s">
        <v>77</v>
      </c>
      <c r="B39" s="3" t="s">
        <v>78</v>
      </c>
      <c r="C39" s="4" t="s">
        <v>87</v>
      </c>
      <c r="D39" s="55"/>
      <c r="E39" s="8">
        <v>1</v>
      </c>
      <c r="F39" s="12">
        <f t="shared" si="0"/>
        <v>0</v>
      </c>
      <c r="G39" s="9" t="s">
        <v>103</v>
      </c>
      <c r="H39" s="76" t="s">
        <v>113</v>
      </c>
      <c r="I39" s="13">
        <f t="shared" si="3"/>
        <v>0</v>
      </c>
      <c r="K39" s="1"/>
    </row>
    <row r="40" spans="1:11" ht="15.75" customHeight="1">
      <c r="A40" s="2" t="s">
        <v>79</v>
      </c>
      <c r="B40" s="3" t="s">
        <v>80</v>
      </c>
      <c r="C40" s="4" t="s">
        <v>87</v>
      </c>
      <c r="D40" s="55"/>
      <c r="E40" s="8">
        <v>1</v>
      </c>
      <c r="F40" s="12">
        <f t="shared" si="0"/>
        <v>0</v>
      </c>
      <c r="G40" s="9" t="s">
        <v>103</v>
      </c>
      <c r="H40" s="76" t="s">
        <v>113</v>
      </c>
      <c r="I40" s="13">
        <f t="shared" si="3"/>
        <v>0</v>
      </c>
      <c r="K40" s="1"/>
    </row>
    <row r="41" spans="1:11" ht="15.75" customHeight="1">
      <c r="A41" s="2" t="s">
        <v>81</v>
      </c>
      <c r="B41" s="3" t="s">
        <v>82</v>
      </c>
      <c r="C41" s="4" t="s">
        <v>87</v>
      </c>
      <c r="D41" s="55"/>
      <c r="E41" s="8">
        <v>1</v>
      </c>
      <c r="F41" s="12">
        <f t="shared" si="0"/>
        <v>0</v>
      </c>
      <c r="G41" s="76" t="s">
        <v>113</v>
      </c>
      <c r="H41" s="9" t="s">
        <v>103</v>
      </c>
      <c r="I41" s="13">
        <f>F41*1.21</f>
        <v>0</v>
      </c>
      <c r="K41" s="1"/>
    </row>
    <row r="42" spans="1:11" ht="15.75" customHeight="1">
      <c r="A42" s="2" t="s">
        <v>83</v>
      </c>
      <c r="B42" s="3" t="s">
        <v>84</v>
      </c>
      <c r="C42" s="4" t="s">
        <v>87</v>
      </c>
      <c r="D42" s="55"/>
      <c r="E42" s="8">
        <v>1</v>
      </c>
      <c r="F42" s="12">
        <f t="shared" si="0"/>
        <v>0</v>
      </c>
      <c r="G42" s="76" t="s">
        <v>113</v>
      </c>
      <c r="H42" s="9" t="s">
        <v>103</v>
      </c>
      <c r="I42" s="13">
        <f>F42*1.21</f>
        <v>0</v>
      </c>
      <c r="K42" s="1"/>
    </row>
    <row r="43" spans="1:11" ht="15.75" customHeight="1" thickBot="1">
      <c r="A43" s="14" t="s">
        <v>85</v>
      </c>
      <c r="B43" s="15" t="s">
        <v>86</v>
      </c>
      <c r="C43" s="16" t="s">
        <v>87</v>
      </c>
      <c r="D43" s="56"/>
      <c r="E43" s="17">
        <v>160000</v>
      </c>
      <c r="F43" s="18">
        <f t="shared" si="0"/>
        <v>0</v>
      </c>
      <c r="G43" s="19" t="s">
        <v>103</v>
      </c>
      <c r="H43" s="77" t="s">
        <v>113</v>
      </c>
      <c r="I43" s="22">
        <f>F43*1.15</f>
        <v>0</v>
      </c>
      <c r="K43" s="1"/>
    </row>
    <row r="44" spans="1:11" s="10" customFormat="1" ht="15.75" customHeight="1" thickBot="1">
      <c r="A44" s="46" t="s">
        <v>104</v>
      </c>
      <c r="B44" s="47"/>
      <c r="C44" s="47"/>
      <c r="D44" s="47"/>
      <c r="E44" s="47"/>
      <c r="F44" s="24">
        <f>SUM(F6:F43)</f>
        <v>0</v>
      </c>
      <c r="G44" s="20"/>
      <c r="H44" s="21"/>
      <c r="I44" s="23">
        <f>SUM(I6:I43)</f>
        <v>0</v>
      </c>
      <c r="K44" s="1"/>
    </row>
    <row r="45" spans="1:11" s="25" customFormat="1" ht="15.75" customHeight="1" thickBot="1">
      <c r="A45" s="48"/>
      <c r="B45" s="48"/>
      <c r="C45" s="48"/>
      <c r="D45" s="48"/>
      <c r="E45" s="48"/>
      <c r="F45" s="51"/>
      <c r="G45" s="52"/>
      <c r="H45" s="49"/>
      <c r="I45" s="50"/>
      <c r="K45" s="1"/>
    </row>
    <row r="46" spans="1:11" s="25" customFormat="1" ht="26.25" thickBot="1">
      <c r="A46" s="71" t="s">
        <v>105</v>
      </c>
      <c r="B46" s="71"/>
      <c r="C46" s="71"/>
      <c r="D46" s="72" t="s">
        <v>107</v>
      </c>
      <c r="E46" s="72"/>
      <c r="F46" s="73" t="s">
        <v>106</v>
      </c>
      <c r="G46" s="73"/>
      <c r="H46" s="74" t="s">
        <v>108</v>
      </c>
      <c r="I46" s="75" t="s">
        <v>109</v>
      </c>
      <c r="K46" s="1"/>
    </row>
    <row r="47" spans="1:11" s="25" customFormat="1" ht="15.75" customHeight="1" thickBot="1">
      <c r="A47" s="71"/>
      <c r="B47" s="71"/>
      <c r="C47" s="71"/>
      <c r="D47" s="57"/>
      <c r="E47" s="57"/>
      <c r="F47" s="53">
        <f>D47*12</f>
        <v>0</v>
      </c>
      <c r="G47" s="53"/>
      <c r="H47" s="58">
        <f>F47*0.21</f>
        <v>0</v>
      </c>
      <c r="I47" s="54">
        <f>F47*1.21</f>
        <v>0</v>
      </c>
      <c r="K47" s="1"/>
    </row>
    <row r="48" spans="1:11" s="25" customFormat="1" ht="15.75" customHeight="1" thickBot="1">
      <c r="A48" s="48"/>
      <c r="B48" s="48"/>
      <c r="C48" s="48"/>
      <c r="D48" s="61"/>
      <c r="E48" s="61"/>
      <c r="F48" s="62"/>
      <c r="G48" s="62"/>
      <c r="H48" s="59"/>
      <c r="I48" s="60"/>
      <c r="K48" s="1"/>
    </row>
    <row r="49" spans="1:11" ht="15.75" customHeight="1" thickBot="1">
      <c r="A49" s="64" t="s">
        <v>110</v>
      </c>
      <c r="B49" s="65"/>
      <c r="C49" s="65"/>
      <c r="D49" s="68">
        <f>F44+F47</f>
        <v>0</v>
      </c>
      <c r="E49" s="66"/>
      <c r="F49" s="67" t="s">
        <v>111</v>
      </c>
      <c r="G49" s="69">
        <f>I44+I47</f>
        <v>0</v>
      </c>
      <c r="H49" s="70"/>
      <c r="I49" s="63" t="s">
        <v>112</v>
      </c>
      <c r="K49" s="1"/>
    </row>
    <row r="50" spans="1:2" ht="15">
      <c r="A50" s="1"/>
      <c r="B50" s="1"/>
    </row>
    <row r="51" spans="1:9" ht="15">
      <c r="A51" s="11" t="s">
        <v>46</v>
      </c>
      <c r="B51" s="3" t="s">
        <v>47</v>
      </c>
      <c r="C51" s="4" t="s">
        <v>88</v>
      </c>
      <c r="D51" s="28" t="s">
        <v>101</v>
      </c>
      <c r="E51" s="29"/>
      <c r="F51" s="29"/>
      <c r="G51" s="29"/>
      <c r="H51" s="29"/>
      <c r="I51" s="30"/>
    </row>
    <row r="52" spans="1:9" ht="15">
      <c r="A52" s="11" t="s">
        <v>48</v>
      </c>
      <c r="B52" s="3" t="s">
        <v>49</v>
      </c>
      <c r="C52" s="4" t="s">
        <v>88</v>
      </c>
      <c r="D52" s="31"/>
      <c r="E52" s="32"/>
      <c r="F52" s="32"/>
      <c r="G52" s="32"/>
      <c r="H52" s="32"/>
      <c r="I52" s="33"/>
    </row>
    <row r="53" spans="1:9" ht="25.5">
      <c r="A53" s="11" t="s">
        <v>60</v>
      </c>
      <c r="B53" s="3" t="s">
        <v>61</v>
      </c>
      <c r="C53" s="4" t="s">
        <v>88</v>
      </c>
      <c r="D53" s="31"/>
      <c r="E53" s="32"/>
      <c r="F53" s="32"/>
      <c r="G53" s="32"/>
      <c r="H53" s="32"/>
      <c r="I53" s="33"/>
    </row>
    <row r="54" spans="1:9" ht="15">
      <c r="A54" s="11" t="s">
        <v>62</v>
      </c>
      <c r="B54" s="3" t="s">
        <v>63</v>
      </c>
      <c r="C54" s="4" t="s">
        <v>87</v>
      </c>
      <c r="D54" s="31"/>
      <c r="E54" s="32"/>
      <c r="F54" s="32"/>
      <c r="G54" s="32"/>
      <c r="H54" s="32"/>
      <c r="I54" s="33"/>
    </row>
    <row r="55" spans="1:9" ht="25.5">
      <c r="A55" s="11" t="s">
        <v>64</v>
      </c>
      <c r="B55" s="3" t="s">
        <v>65</v>
      </c>
      <c r="C55" s="4" t="s">
        <v>88</v>
      </c>
      <c r="D55" s="31"/>
      <c r="E55" s="32"/>
      <c r="F55" s="32"/>
      <c r="G55" s="32"/>
      <c r="H55" s="32"/>
      <c r="I55" s="33"/>
    </row>
    <row r="56" spans="1:9" ht="25.5">
      <c r="A56" s="11" t="s">
        <v>66</v>
      </c>
      <c r="B56" s="3" t="s">
        <v>67</v>
      </c>
      <c r="C56" s="4" t="s">
        <v>87</v>
      </c>
      <c r="D56" s="34"/>
      <c r="E56" s="35"/>
      <c r="F56" s="35"/>
      <c r="G56" s="35"/>
      <c r="H56" s="35"/>
      <c r="I56" s="36"/>
    </row>
    <row r="57" spans="1:2" ht="15">
      <c r="A57" s="1"/>
      <c r="B57" s="1"/>
    </row>
    <row r="58" spans="1:2" ht="15">
      <c r="A58" s="1"/>
      <c r="B58" s="1"/>
    </row>
    <row r="59" spans="1:2" ht="15">
      <c r="A59" s="1"/>
      <c r="B59" s="1"/>
    </row>
    <row r="60" spans="1:2" ht="15">
      <c r="A60" s="1"/>
      <c r="B60" s="1"/>
    </row>
    <row r="61" spans="1:2" ht="15">
      <c r="A61" s="1"/>
      <c r="B61" s="1"/>
    </row>
    <row r="62" spans="1:2" ht="15">
      <c r="A62" s="1"/>
      <c r="B62" s="1"/>
    </row>
    <row r="63" spans="1:2" ht="15">
      <c r="A63" s="1"/>
      <c r="B63" s="1"/>
    </row>
    <row r="64" spans="1:2" ht="15">
      <c r="A64" s="1"/>
      <c r="B64" s="1"/>
    </row>
    <row r="65" spans="1:2" ht="15">
      <c r="A65" s="1"/>
      <c r="B65" s="1"/>
    </row>
    <row r="66" spans="1:2" ht="15">
      <c r="A66" s="1"/>
      <c r="B66" s="1"/>
    </row>
    <row r="67" spans="1:2" ht="15">
      <c r="A67" s="1"/>
      <c r="B67" s="1"/>
    </row>
    <row r="68" spans="1:2" ht="15">
      <c r="A68" s="1"/>
      <c r="B68" s="1"/>
    </row>
    <row r="69" spans="1:2" ht="15">
      <c r="A69" s="1"/>
      <c r="B69" s="1"/>
    </row>
    <row r="70" spans="1:2" ht="15">
      <c r="A70" s="1"/>
      <c r="B70" s="1"/>
    </row>
    <row r="71" spans="1:2" ht="15">
      <c r="A71" s="1"/>
      <c r="B71" s="1"/>
    </row>
    <row r="72" spans="1:2" ht="15">
      <c r="A72" s="1"/>
      <c r="B72" s="1"/>
    </row>
    <row r="73" spans="1:2" ht="15">
      <c r="A73" s="1"/>
      <c r="B73" s="1"/>
    </row>
    <row r="74" spans="1:2" ht="15">
      <c r="A74" s="1"/>
      <c r="B74" s="1"/>
    </row>
  </sheetData>
  <sheetProtection/>
  <mergeCells count="17">
    <mergeCell ref="D46:E46"/>
    <mergeCell ref="D47:E47"/>
    <mergeCell ref="F46:G46"/>
    <mergeCell ref="F47:G47"/>
    <mergeCell ref="A49:C49"/>
    <mergeCell ref="D49:E49"/>
    <mergeCell ref="G49:H49"/>
    <mergeCell ref="H4:H5"/>
    <mergeCell ref="D51:I56"/>
    <mergeCell ref="A1:C3"/>
    <mergeCell ref="A4:A5"/>
    <mergeCell ref="B4:B5"/>
    <mergeCell ref="C4:C5"/>
    <mergeCell ref="E4:E5"/>
    <mergeCell ref="G4:G5"/>
    <mergeCell ref="A44:E44"/>
    <mergeCell ref="A46:C47"/>
  </mergeCells>
  <conditionalFormatting sqref="A4:C16 A18:C18 A20:C43 A49 A44:A46">
    <cfRule type="cellIs" priority="21" dxfId="22" operator="equal">
      <formula>"O"</formula>
    </cfRule>
  </conditionalFormatting>
  <conditionalFormatting sqref="A4:C16 A18:C18 A20:C43 A49 A44:A46">
    <cfRule type="cellIs" priority="22" dxfId="23" operator="equal">
      <formula>"N"</formula>
    </cfRule>
  </conditionalFormatting>
  <conditionalFormatting sqref="D4:D5">
    <cfRule type="cellIs" priority="19" dxfId="22" operator="equal">
      <formula>"O"</formula>
    </cfRule>
  </conditionalFormatting>
  <conditionalFormatting sqref="D4:D5">
    <cfRule type="cellIs" priority="20" dxfId="23" operator="equal">
      <formula>"N"</formula>
    </cfRule>
  </conditionalFormatting>
  <conditionalFormatting sqref="E4:E5">
    <cfRule type="cellIs" priority="17" dxfId="22" operator="equal">
      <formula>"O"</formula>
    </cfRule>
  </conditionalFormatting>
  <conditionalFormatting sqref="E4:E5">
    <cfRule type="cellIs" priority="18" dxfId="23" operator="equal">
      <formula>"N"</formula>
    </cfRule>
  </conditionalFormatting>
  <conditionalFormatting sqref="F4:F5">
    <cfRule type="cellIs" priority="15" dxfId="22" operator="equal">
      <formula>"O"</formula>
    </cfRule>
  </conditionalFormatting>
  <conditionalFormatting sqref="F4:F5">
    <cfRule type="cellIs" priority="16" dxfId="23" operator="equal">
      <formula>"N"</formula>
    </cfRule>
  </conditionalFormatting>
  <conditionalFormatting sqref="H4:H5">
    <cfRule type="cellIs" priority="13" dxfId="22" operator="equal">
      <formula>"O"</formula>
    </cfRule>
  </conditionalFormatting>
  <conditionalFormatting sqref="H4:H5">
    <cfRule type="cellIs" priority="14" dxfId="23" operator="equal">
      <formula>"N"</formula>
    </cfRule>
  </conditionalFormatting>
  <conditionalFormatting sqref="I4:I5">
    <cfRule type="cellIs" priority="11" dxfId="22" operator="equal">
      <formula>"O"</formula>
    </cfRule>
  </conditionalFormatting>
  <conditionalFormatting sqref="I4:I5">
    <cfRule type="cellIs" priority="12" dxfId="23" operator="equal">
      <formula>"N"</formula>
    </cfRule>
  </conditionalFormatting>
  <conditionalFormatting sqref="G4:G5">
    <cfRule type="cellIs" priority="9" dxfId="22" operator="equal">
      <formula>"O"</formula>
    </cfRule>
  </conditionalFormatting>
  <conditionalFormatting sqref="G4:G5">
    <cfRule type="cellIs" priority="10" dxfId="23" operator="equal">
      <formula>"N"</formula>
    </cfRule>
  </conditionalFormatting>
  <conditionalFormatting sqref="A17:C17">
    <cfRule type="cellIs" priority="7" dxfId="22" operator="equal">
      <formula>"O"</formula>
    </cfRule>
  </conditionalFormatting>
  <conditionalFormatting sqref="A19:C19">
    <cfRule type="cellIs" priority="5" dxfId="22" operator="equal">
      <formula>"O"</formula>
    </cfRule>
  </conditionalFormatting>
  <conditionalFormatting sqref="A17:C17">
    <cfRule type="cellIs" priority="8" dxfId="23" operator="equal">
      <formula>"N"</formula>
    </cfRule>
  </conditionalFormatting>
  <conditionalFormatting sqref="A19:C19">
    <cfRule type="cellIs" priority="6" dxfId="23" operator="equal">
      <formula>"N"</formula>
    </cfRule>
  </conditionalFormatting>
  <conditionalFormatting sqref="A51:C52">
    <cfRule type="cellIs" priority="3" dxfId="22" operator="equal">
      <formula>"O"</formula>
    </cfRule>
  </conditionalFormatting>
  <conditionalFormatting sqref="A51:C52">
    <cfRule type="cellIs" priority="4" dxfId="23" operator="equal">
      <formula>"N"</formula>
    </cfRule>
  </conditionalFormatting>
  <conditionalFormatting sqref="A53:C56">
    <cfRule type="cellIs" priority="1" dxfId="22" operator="equal">
      <formula>"O"</formula>
    </cfRule>
  </conditionalFormatting>
  <conditionalFormatting sqref="A53:C56">
    <cfRule type="cellIs" priority="2" dxfId="23" operator="equal">
      <formula>"N"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  <headerFooter>
    <oddHeader>&amp;LPříloha č. 2 ZP (Příloha č. 1 Smlouvy)&amp;C&amp;"Calibri,Tučné"&amp;14"Provozování sběrného dvora pro město Rumburk"</oddHeader>
  </headerFooter>
  <ignoredErrors>
    <ignoredError sqref="I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Libor Šimeček</dc:creator>
  <cp:keywords/>
  <dc:description/>
  <cp:lastModifiedBy>Compet</cp:lastModifiedBy>
  <cp:lastPrinted>2017-11-19T21:57:56Z</cp:lastPrinted>
  <dcterms:created xsi:type="dcterms:W3CDTF">2017-10-23T10:42:47Z</dcterms:created>
  <dcterms:modified xsi:type="dcterms:W3CDTF">2017-11-19T21:58:22Z</dcterms:modified>
  <cp:category/>
  <cp:version/>
  <cp:contentType/>
  <cp:contentStatus/>
</cp:coreProperties>
</file>